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 codeName="{316AF4FF-6532-DD95-964C-923D217D005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ikeBerrisford\Dropbox\JO Shared Area\Modifications\"/>
    </mc:Choice>
  </mc:AlternateContent>
  <xr:revisionPtr revIDLastSave="0" documentId="13_ncr:1_{3E7B8874-B24A-4544-BA9B-1144E6D3D3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odification Proposals Register" sheetId="1" r:id="rId1"/>
    <sheet name="Lookups" sheetId="3" r:id="rId2"/>
    <sheet name="Legal Text Rotation" sheetId="4" r:id="rId3"/>
  </sheets>
  <definedNames>
    <definedName name="_xlnm._FilterDatabase" localSheetId="0" hidden="1">'Modification Proposals Register'!$A$3:$U$375</definedName>
    <definedName name="ModDetails">'Modification Proposals Register'!#REF!</definedName>
    <definedName name="ModTitle" localSheetId="0">'Modification Proposals Register'!#REF!</definedName>
    <definedName name="OLE_LINK1" localSheetId="0">'Modification Proposals Register'!#REF!</definedName>
    <definedName name="OLE_LINK5" localSheetId="0">'Modification Proposals Register'!#REF!</definedName>
    <definedName name="_xlnm.Print_Area" localSheetId="0">'Modification Proposals Register'!$A$1:$U$375</definedName>
    <definedName name="_xlnm.Print_Titles" localSheetId="0">'Modification Proposals Register'!$1:$3</definedName>
    <definedName name="Proposer">'Modification Proposals Register'!#REF!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F4" i="1"/>
  <c r="V4" i="1" s="1"/>
  <c r="K5" i="1" l="1"/>
  <c r="F5" i="1"/>
  <c r="V5" i="1" s="1"/>
  <c r="K6" i="1" l="1"/>
  <c r="F6" i="1"/>
  <c r="V6" i="1" s="1"/>
  <c r="K7" i="1" l="1"/>
  <c r="F7" i="1"/>
  <c r="V7" i="1" l="1"/>
  <c r="K8" i="1"/>
  <c r="F8" i="1"/>
  <c r="V8" i="1" s="1"/>
  <c r="K9" i="1" l="1"/>
  <c r="F9" i="1"/>
  <c r="V9" i="1" s="1"/>
  <c r="T71" i="1" l="1"/>
  <c r="K10" i="1" l="1"/>
  <c r="F10" i="1"/>
  <c r="V10" i="1" l="1"/>
  <c r="K11" i="1"/>
  <c r="F11" i="1"/>
  <c r="K12" i="1"/>
  <c r="F12" i="1"/>
  <c r="V11" i="1" l="1"/>
  <c r="V12" i="1"/>
  <c r="T109" i="1"/>
  <c r="F42" i="1" l="1"/>
  <c r="T62" i="1" l="1"/>
  <c r="K62" i="1"/>
  <c r="F62" i="1"/>
  <c r="K13" i="1" l="1"/>
  <c r="F13" i="1"/>
  <c r="V13" i="1" l="1"/>
  <c r="K14" i="1"/>
  <c r="F14" i="1"/>
  <c r="V14" i="1" l="1"/>
  <c r="K15" i="1"/>
  <c r="F15" i="1"/>
  <c r="V15" i="1" l="1"/>
  <c r="K16" i="1"/>
  <c r="F16" i="1"/>
  <c r="V16" i="1" l="1"/>
  <c r="K109" i="1"/>
  <c r="F109" i="1"/>
  <c r="T22" i="1"/>
  <c r="T63" i="1"/>
  <c r="K17" i="1" l="1"/>
  <c r="F17" i="1"/>
  <c r="V17" i="1" l="1"/>
  <c r="K18" i="1"/>
  <c r="F18" i="1"/>
  <c r="V18" i="1" l="1"/>
  <c r="K19" i="1"/>
  <c r="F19" i="1"/>
  <c r="V19" i="1" l="1"/>
  <c r="K20" i="1"/>
  <c r="F20" i="1"/>
  <c r="V20" i="1" l="1"/>
  <c r="K21" i="1"/>
  <c r="F21" i="1"/>
  <c r="K22" i="1"/>
  <c r="F22" i="1"/>
  <c r="V22" i="1" l="1"/>
  <c r="V21" i="1"/>
  <c r="K23" i="1"/>
  <c r="F23" i="1"/>
  <c r="K24" i="1"/>
  <c r="F24" i="1"/>
  <c r="K25" i="1"/>
  <c r="F25" i="1"/>
  <c r="K26" i="1"/>
  <c r="F26" i="1"/>
  <c r="K27" i="1"/>
  <c r="F27" i="1"/>
  <c r="V24" i="1" l="1"/>
  <c r="V23" i="1"/>
  <c r="V25" i="1"/>
  <c r="V26" i="1"/>
  <c r="V27" i="1"/>
  <c r="K28" i="1"/>
  <c r="F28" i="1"/>
  <c r="V28" i="1" l="1"/>
  <c r="K29" i="1"/>
  <c r="F29" i="1"/>
  <c r="V29" i="1" l="1"/>
  <c r="K30" i="1"/>
  <c r="F30" i="1"/>
  <c r="V30" i="1" l="1"/>
  <c r="K31" i="1"/>
  <c r="F31" i="1"/>
  <c r="K32" i="1"/>
  <c r="F32" i="1"/>
  <c r="K33" i="1"/>
  <c r="F33" i="1"/>
  <c r="K34" i="1"/>
  <c r="F34" i="1"/>
  <c r="V33" i="1" l="1"/>
  <c r="V31" i="1"/>
  <c r="V32" i="1"/>
  <c r="V34" i="1"/>
  <c r="K42" i="1"/>
  <c r="K36" i="1" l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5" i="1"/>
  <c r="F36" i="1"/>
  <c r="F37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V102" i="1" s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5" i="1"/>
  <c r="T65" i="1"/>
  <c r="T37" i="1"/>
  <c r="T38" i="1"/>
  <c r="T39" i="1"/>
  <c r="T110" i="1"/>
  <c r="T48" i="1"/>
  <c r="T66" i="1"/>
  <c r="T67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61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11" i="1"/>
  <c r="T112" i="1"/>
  <c r="T232" i="1"/>
  <c r="T237" i="1"/>
  <c r="T238" i="1"/>
  <c r="T227" i="1"/>
  <c r="T281" i="1"/>
  <c r="T230" i="1"/>
  <c r="T225" i="1"/>
  <c r="T226" i="1"/>
  <c r="T228" i="1"/>
  <c r="T229" i="1"/>
  <c r="T231" i="1"/>
  <c r="T355" i="1"/>
  <c r="T240" i="1"/>
  <c r="T265" i="1"/>
  <c r="T287" i="1"/>
  <c r="T233" i="1"/>
  <c r="T307" i="1"/>
  <c r="T305" i="1"/>
  <c r="T234" i="1"/>
  <c r="T235" i="1"/>
  <c r="T236" i="1"/>
  <c r="T239" i="1"/>
  <c r="T241" i="1"/>
  <c r="T242" i="1"/>
  <c r="T244" i="1"/>
  <c r="T243" i="1"/>
  <c r="T245" i="1"/>
  <c r="T246" i="1"/>
  <c r="T247" i="1"/>
  <c r="T248" i="1"/>
  <c r="T249" i="1"/>
  <c r="T250" i="1"/>
  <c r="T278" i="1"/>
  <c r="T251" i="1"/>
  <c r="T252" i="1"/>
  <c r="T253" i="1"/>
  <c r="T254" i="1"/>
  <c r="T300" i="1"/>
  <c r="T264" i="1"/>
  <c r="T263" i="1"/>
  <c r="T255" i="1"/>
  <c r="T256" i="1"/>
  <c r="T257" i="1"/>
  <c r="T258" i="1"/>
  <c r="T259" i="1"/>
  <c r="T260" i="1"/>
  <c r="T261" i="1"/>
  <c r="T262" i="1"/>
  <c r="T266" i="1"/>
  <c r="T267" i="1"/>
  <c r="T269" i="1"/>
  <c r="T270" i="1"/>
  <c r="T271" i="1"/>
  <c r="T272" i="1"/>
  <c r="T273" i="1"/>
  <c r="T274" i="1"/>
  <c r="T275" i="1"/>
  <c r="T276" i="1"/>
  <c r="T277" i="1"/>
  <c r="T279" i="1"/>
  <c r="T280" i="1"/>
  <c r="T282" i="1"/>
  <c r="T283" i="1"/>
  <c r="T284" i="1"/>
  <c r="T285" i="1"/>
  <c r="T286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1" i="1"/>
  <c r="T302" i="1"/>
  <c r="T303" i="1"/>
  <c r="T304" i="1"/>
  <c r="T306" i="1"/>
  <c r="T308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268" i="1"/>
  <c r="V38" i="1" l="1"/>
  <c r="V370" i="1"/>
  <c r="V362" i="1"/>
  <c r="V354" i="1"/>
  <c r="V346" i="1"/>
  <c r="V338" i="1"/>
  <c r="V330" i="1"/>
  <c r="V322" i="1"/>
  <c r="V314" i="1"/>
  <c r="V306" i="1"/>
  <c r="V298" i="1"/>
  <c r="V290" i="1"/>
  <c r="V282" i="1"/>
  <c r="V274" i="1"/>
  <c r="V266" i="1"/>
  <c r="V258" i="1"/>
  <c r="V250" i="1"/>
  <c r="V242" i="1"/>
  <c r="V234" i="1"/>
  <c r="V226" i="1"/>
  <c r="V218" i="1"/>
  <c r="V202" i="1"/>
  <c r="V194" i="1"/>
  <c r="V186" i="1"/>
  <c r="V178" i="1"/>
  <c r="V170" i="1"/>
  <c r="V162" i="1"/>
  <c r="V154" i="1"/>
  <c r="V146" i="1"/>
  <c r="V138" i="1"/>
  <c r="V130" i="1"/>
  <c r="V122" i="1"/>
  <c r="V114" i="1"/>
  <c r="V105" i="1"/>
  <c r="V97" i="1"/>
  <c r="V89" i="1"/>
  <c r="V81" i="1"/>
  <c r="V73" i="1"/>
  <c r="V65" i="1"/>
  <c r="V56" i="1"/>
  <c r="V48" i="1"/>
  <c r="V39" i="1"/>
  <c r="V375" i="1"/>
  <c r="V367" i="1"/>
  <c r="V359" i="1"/>
  <c r="V351" i="1"/>
  <c r="V343" i="1"/>
  <c r="V335" i="1"/>
  <c r="V327" i="1"/>
  <c r="V319" i="1"/>
  <c r="V311" i="1"/>
  <c r="V199" i="1"/>
  <c r="V143" i="1"/>
  <c r="V135" i="1"/>
  <c r="V127" i="1"/>
  <c r="V119" i="1"/>
  <c r="V111" i="1"/>
  <c r="V94" i="1"/>
  <c r="V86" i="1"/>
  <c r="V78" i="1"/>
  <c r="V70" i="1"/>
  <c r="V61" i="1"/>
  <c r="V53" i="1"/>
  <c r="V45" i="1"/>
  <c r="V36" i="1"/>
  <c r="V369" i="1"/>
  <c r="V361" i="1"/>
  <c r="V353" i="1"/>
  <c r="V345" i="1"/>
  <c r="V337" i="1"/>
  <c r="V329" i="1"/>
  <c r="V321" i="1"/>
  <c r="V313" i="1"/>
  <c r="V305" i="1"/>
  <c r="V297" i="1"/>
  <c r="V289" i="1"/>
  <c r="V281" i="1"/>
  <c r="V273" i="1"/>
  <c r="V265" i="1"/>
  <c r="V257" i="1"/>
  <c r="V249" i="1"/>
  <c r="V241" i="1"/>
  <c r="V233" i="1"/>
  <c r="V225" i="1"/>
  <c r="V217" i="1"/>
  <c r="V209" i="1"/>
  <c r="V201" i="1"/>
  <c r="V193" i="1"/>
  <c r="V185" i="1"/>
  <c r="V177" i="1"/>
  <c r="V169" i="1"/>
  <c r="V161" i="1"/>
  <c r="V153" i="1"/>
  <c r="V145" i="1"/>
  <c r="V137" i="1"/>
  <c r="V129" i="1"/>
  <c r="V121" i="1"/>
  <c r="V113" i="1"/>
  <c r="V104" i="1"/>
  <c r="V96" i="1"/>
  <c r="V95" i="1"/>
  <c r="V210" i="1"/>
  <c r="V68" i="1"/>
  <c r="V303" i="1"/>
  <c r="V295" i="1"/>
  <c r="V287" i="1"/>
  <c r="V279" i="1"/>
  <c r="V271" i="1"/>
  <c r="V263" i="1"/>
  <c r="V255" i="1"/>
  <c r="V247" i="1"/>
  <c r="V239" i="1"/>
  <c r="V231" i="1"/>
  <c r="V223" i="1"/>
  <c r="V215" i="1"/>
  <c r="V207" i="1"/>
  <c r="V191" i="1"/>
  <c r="V183" i="1"/>
  <c r="V175" i="1"/>
  <c r="V167" i="1"/>
  <c r="V159" i="1"/>
  <c r="V151" i="1"/>
  <c r="V139" i="1"/>
  <c r="V106" i="1"/>
  <c r="V133" i="1"/>
  <c r="V229" i="1"/>
  <c r="V205" i="1"/>
  <c r="V301" i="1"/>
  <c r="V277" i="1"/>
  <c r="V173" i="1"/>
  <c r="V149" i="1"/>
  <c r="V125" i="1"/>
  <c r="V108" i="1"/>
  <c r="V100" i="1"/>
  <c r="V84" i="1"/>
  <c r="V373" i="1"/>
  <c r="V365" i="1"/>
  <c r="V357" i="1"/>
  <c r="V349" i="1"/>
  <c r="V341" i="1"/>
  <c r="V333" i="1"/>
  <c r="V317" i="1"/>
  <c r="V309" i="1"/>
  <c r="V293" i="1"/>
  <c r="V285" i="1"/>
  <c r="V269" i="1"/>
  <c r="V261" i="1"/>
  <c r="V253" i="1"/>
  <c r="V245" i="1"/>
  <c r="V237" i="1"/>
  <c r="V221" i="1"/>
  <c r="V213" i="1"/>
  <c r="V197" i="1"/>
  <c r="V189" i="1"/>
  <c r="V181" i="1"/>
  <c r="V165" i="1"/>
  <c r="V157" i="1"/>
  <c r="V141" i="1"/>
  <c r="V92" i="1"/>
  <c r="V76" i="1"/>
  <c r="V59" i="1"/>
  <c r="V43" i="1"/>
  <c r="V66" i="1"/>
  <c r="V339" i="1"/>
  <c r="V323" i="1"/>
  <c r="V235" i="1"/>
  <c r="V88" i="1"/>
  <c r="V80" i="1"/>
  <c r="V72" i="1"/>
  <c r="V55" i="1"/>
  <c r="V363" i="1"/>
  <c r="V315" i="1"/>
  <c r="V291" i="1"/>
  <c r="V283" i="1"/>
  <c r="V267" i="1"/>
  <c r="V259" i="1"/>
  <c r="V243" i="1"/>
  <c r="V227" i="1"/>
  <c r="V219" i="1"/>
  <c r="V211" i="1"/>
  <c r="V195" i="1"/>
  <c r="V187" i="1"/>
  <c r="V179" i="1"/>
  <c r="V163" i="1"/>
  <c r="V155" i="1"/>
  <c r="V147" i="1"/>
  <c r="V131" i="1"/>
  <c r="V123" i="1"/>
  <c r="V115" i="1"/>
  <c r="V90" i="1"/>
  <c r="V74" i="1"/>
  <c r="V49" i="1"/>
  <c r="V40" i="1"/>
  <c r="V325" i="1"/>
  <c r="V117" i="1"/>
  <c r="V51" i="1"/>
  <c r="V371" i="1"/>
  <c r="V355" i="1"/>
  <c r="V347" i="1"/>
  <c r="V331" i="1"/>
  <c r="V307" i="1"/>
  <c r="V299" i="1"/>
  <c r="V275" i="1"/>
  <c r="V251" i="1"/>
  <c r="V203" i="1"/>
  <c r="V171" i="1"/>
  <c r="V98" i="1"/>
  <c r="V82" i="1"/>
  <c r="V57" i="1"/>
  <c r="V372" i="1"/>
  <c r="V356" i="1"/>
  <c r="V340" i="1"/>
  <c r="V332" i="1"/>
  <c r="V316" i="1"/>
  <c r="V308" i="1"/>
  <c r="V300" i="1"/>
  <c r="V364" i="1"/>
  <c r="V348" i="1"/>
  <c r="V324" i="1"/>
  <c r="V292" i="1"/>
  <c r="V284" i="1"/>
  <c r="V276" i="1"/>
  <c r="V268" i="1"/>
  <c r="V260" i="1"/>
  <c r="V252" i="1"/>
  <c r="V244" i="1"/>
  <c r="V236" i="1"/>
  <c r="V228" i="1"/>
  <c r="V220" i="1"/>
  <c r="V212" i="1"/>
  <c r="V204" i="1"/>
  <c r="V196" i="1"/>
  <c r="V188" i="1"/>
  <c r="V180" i="1"/>
  <c r="V172" i="1"/>
  <c r="V164" i="1"/>
  <c r="V156" i="1"/>
  <c r="V148" i="1"/>
  <c r="V140" i="1"/>
  <c r="V132" i="1"/>
  <c r="V124" i="1"/>
  <c r="V116" i="1"/>
  <c r="V107" i="1"/>
  <c r="V99" i="1"/>
  <c r="V91" i="1"/>
  <c r="V83" i="1"/>
  <c r="V75" i="1"/>
  <c r="V67" i="1"/>
  <c r="V58" i="1"/>
  <c r="V50" i="1"/>
  <c r="V41" i="1"/>
  <c r="V35" i="1"/>
  <c r="V368" i="1"/>
  <c r="V360" i="1"/>
  <c r="V352" i="1"/>
  <c r="V344" i="1"/>
  <c r="V336" i="1"/>
  <c r="V328" i="1"/>
  <c r="V320" i="1"/>
  <c r="V312" i="1"/>
  <c r="V304" i="1"/>
  <c r="V296" i="1"/>
  <c r="V288" i="1"/>
  <c r="V280" i="1"/>
  <c r="V272" i="1"/>
  <c r="V264" i="1"/>
  <c r="V256" i="1"/>
  <c r="V248" i="1"/>
  <c r="V240" i="1"/>
  <c r="V232" i="1"/>
  <c r="V224" i="1"/>
  <c r="V216" i="1"/>
  <c r="V208" i="1"/>
  <c r="V200" i="1"/>
  <c r="V192" i="1"/>
  <c r="V184" i="1"/>
  <c r="V176" i="1"/>
  <c r="V168" i="1"/>
  <c r="V160" i="1"/>
  <c r="V152" i="1"/>
  <c r="V144" i="1"/>
  <c r="V136" i="1"/>
  <c r="V128" i="1"/>
  <c r="V120" i="1"/>
  <c r="V112" i="1"/>
  <c r="V103" i="1"/>
  <c r="V87" i="1"/>
  <c r="V71" i="1"/>
  <c r="V63" i="1"/>
  <c r="V54" i="1"/>
  <c r="V37" i="1"/>
  <c r="V374" i="1"/>
  <c r="V366" i="1"/>
  <c r="V358" i="1"/>
  <c r="V350" i="1"/>
  <c r="V342" i="1"/>
  <c r="V334" i="1"/>
  <c r="V326" i="1"/>
  <c r="V318" i="1"/>
  <c r="V310" i="1"/>
  <c r="V302" i="1"/>
  <c r="V294" i="1"/>
  <c r="V286" i="1"/>
  <c r="V278" i="1"/>
  <c r="V270" i="1"/>
  <c r="V262" i="1"/>
  <c r="V254" i="1"/>
  <c r="V246" i="1"/>
  <c r="V238" i="1"/>
  <c r="V230" i="1"/>
  <c r="V222" i="1"/>
  <c r="V214" i="1"/>
  <c r="V206" i="1"/>
  <c r="V198" i="1"/>
  <c r="V190" i="1"/>
  <c r="V182" i="1"/>
  <c r="V174" i="1"/>
  <c r="V166" i="1"/>
  <c r="V158" i="1"/>
  <c r="V150" i="1"/>
  <c r="V142" i="1"/>
  <c r="V134" i="1"/>
  <c r="V126" i="1"/>
  <c r="V118" i="1"/>
  <c r="V93" i="1"/>
  <c r="V85" i="1"/>
  <c r="V77" i="1"/>
  <c r="V69" i="1"/>
  <c r="V60" i="1"/>
  <c r="V52" i="1"/>
  <c r="V110" i="1"/>
  <c r="V101" i="1"/>
  <c r="V44" i="1"/>
  <c r="V64" i="1"/>
  <c r="V47" i="1"/>
  <c r="V46" i="1"/>
  <c r="V79" i="1"/>
</calcChain>
</file>

<file path=xl/sharedStrings.xml><?xml version="1.0" encoding="utf-8"?>
<sst xmlns="http://schemas.openxmlformats.org/spreadsheetml/2006/main" count="3884" uniqueCount="969">
  <si>
    <t>Resolution of minor legal text drafting conflicts arising from UNC Modification 0432</t>
  </si>
  <si>
    <r>
      <t>Panel Requested Text 16/06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</si>
  <si>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0589</t>
  </si>
  <si>
    <t>Inclusion of CSEP Supply Meter Points within NDM Sampling Arrangements</t>
  </si>
  <si>
    <t>0590</t>
  </si>
  <si>
    <t>Review the options to remove the use of Fax machines within the UNC</t>
  </si>
  <si>
    <t>Governance of the use of email as a valid UNC communication</t>
  </si>
  <si>
    <t>Panel requested text 16/10/14</t>
  </si>
  <si>
    <t>Panel requested text 17/04/14</t>
  </si>
  <si>
    <t>0576</t>
  </si>
  <si>
    <t>0577</t>
  </si>
  <si>
    <t>Creating the permission to release supply point data to the Theft Risk Assessment Service (TRAS)</t>
  </si>
  <si>
    <t>Generation of an estimated Meter Reading at the Code Cut Off Date in the absence of an actual Meter Reading</t>
  </si>
  <si>
    <t>Aligning UNC to the indirect clearing model operated by ICE Endex</t>
  </si>
  <si>
    <t>Text provided with mod</t>
  </si>
  <si>
    <t>0578</t>
  </si>
  <si>
    <t>Implementation of Retrospective Invoice Adjustment arrangements (Project Nexus transitional modification)</t>
  </si>
  <si>
    <t>Request Closed</t>
  </si>
  <si>
    <t>0579</t>
  </si>
  <si>
    <t>Updating code to reflect the correct ‘Designated Person’</t>
  </si>
  <si>
    <t>0580</t>
  </si>
  <si>
    <t>0581</t>
  </si>
  <si>
    <t>Provision of an Industry User Test System</t>
  </si>
  <si>
    <r>
      <t xml:space="preserve">FT - Text provided with </t>
    </r>
    <r>
      <rPr>
        <sz val="12"/>
        <color indexed="8"/>
        <rFont val="Arial"/>
        <family val="2"/>
        <charset val="204"/>
      </rPr>
      <t>m</t>
    </r>
    <r>
      <rPr>
        <sz val="12"/>
        <color indexed="8"/>
        <rFont val="Arial"/>
        <family val="2"/>
        <charset val="204"/>
      </rPr>
      <t>od</t>
    </r>
  </si>
  <si>
    <t>Implementation of Non Effective Days to enable Annual AQ Review (independent of Nexus transition)</t>
  </si>
  <si>
    <t>Amending the Oxygen content limit specified in the Network Entry Agreement at Grain LNG</t>
  </si>
  <si>
    <r>
      <t>Panel Requested Text 21/04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</si>
  <si>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Security Requirements and Invoice Payment Settlement Cycle for the Trading System Clearer</t>
  </si>
  <si>
    <t>Application of Ratchet Charges to Class 1 Supply Points and Class 2 with an AQ above 73,200kWhs</t>
  </si>
  <si>
    <t>0582</t>
  </si>
  <si>
    <t>Amendments to reflect separation in legal ownership of NTS and National Grid owned LDZs to facilitate the sale of National Grid's Gas Distribution Business</t>
  </si>
  <si>
    <t>0583</t>
  </si>
  <si>
    <t>Requiring an Opening Meter Reading at same User Confirmation</t>
  </si>
  <si>
    <r>
      <t>Panel Requested Text 19/05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</si>
  <si>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0584</t>
  </si>
  <si>
    <t>Energy Theft Tip-Off Service (ETTOS) – Release of Supplier identity</t>
  </si>
  <si>
    <t>0585</t>
  </si>
  <si>
    <t>0586</t>
  </si>
  <si>
    <t>0587</t>
  </si>
  <si>
    <t>0588</t>
  </si>
  <si>
    <t>Opus Energy</t>
  </si>
  <si>
    <t>Seasonal Energy Balancing Credit Cover</t>
  </si>
  <si>
    <t>Separation of NTS and National Grid owned networks – Calculation of Code Credit Limit and Value at Risk</t>
  </si>
  <si>
    <t xml:space="preserve">Review UNC arrangements relating to the connection to and operation of gas fired generation on DN networks </t>
  </si>
  <si>
    <t>Modification Reference Suffix:  A - Alternate,  S - Self Governance,  FT - Fast Track Self Governance,  V - Varied</t>
  </si>
  <si>
    <t>0486</t>
  </si>
  <si>
    <t>Changes to GDN MOD186 Publication dates</t>
  </si>
  <si>
    <t>Panel Requested Text 17/12/15</t>
  </si>
  <si>
    <t>Amendment to the Legal Text provided for “Modification 0548 Project Nexus – deferral of Implementation Date”</t>
  </si>
  <si>
    <t>0557</t>
  </si>
  <si>
    <t>Reduction of the Minimum Eligible Quantity (100,000kWh) for European IP capacity</t>
  </si>
  <si>
    <t xml:space="preserve">UNC Text Allocation Register </t>
  </si>
  <si>
    <t>Rotation</t>
  </si>
  <si>
    <t>Transporter</t>
  </si>
  <si>
    <t xml:space="preserve"> </t>
  </si>
  <si>
    <t>Legal Text Provider</t>
  </si>
  <si>
    <t>Text Requested</t>
  </si>
  <si>
    <t>Text Due</t>
  </si>
  <si>
    <t>Text Delivered</t>
  </si>
  <si>
    <t>Std Met</t>
  </si>
  <si>
    <t>ACS</t>
  </si>
  <si>
    <t>n/a</t>
  </si>
  <si>
    <t>NOTE: Rotation 6 &amp; 7 missed due to previous text allocations</t>
  </si>
  <si>
    <t>No Text req'd - enabling Mod</t>
  </si>
  <si>
    <t>Mod withdrawn</t>
  </si>
  <si>
    <t>Panel Requested Text 21/05/15</t>
  </si>
  <si>
    <t xml:space="preserve"> 12/06/15</t>
  </si>
  <si>
    <t>Panel requested text 18/12/14</t>
  </si>
  <si>
    <t>Panel Requested Text 15/01/15</t>
  </si>
  <si>
    <t>Panel requested text 19/02/15</t>
  </si>
  <si>
    <t>22-0ct-15</t>
  </si>
  <si>
    <t>Maintaining the Efficacy of the NTS Optional Commodity ('shorthaul') Tariff at Bacton Entry Points</t>
  </si>
  <si>
    <t>Central Data Service Provider: General framework and obligations</t>
  </si>
  <si>
    <t>UNC modification stakeholder engagement and Guidelines</t>
  </si>
  <si>
    <t>Amendment to reference temperature conditions within the National Grid NTS – IUK Interconnection Agreement</t>
  </si>
  <si>
    <t>0568</t>
  </si>
  <si>
    <t>Urgent Mod</t>
  </si>
  <si>
    <r>
      <t xml:space="preserve">Panel Requested Text </t>
    </r>
    <r>
      <rPr>
        <sz val="12"/>
        <color indexed="8"/>
        <rFont val="Arial"/>
        <family val="2"/>
        <charset val="204"/>
      </rPr>
      <t>19/11</t>
    </r>
    <r>
      <rPr>
        <sz val="12"/>
        <color indexed="8"/>
        <rFont val="Arial"/>
        <family val="2"/>
        <charset val="204"/>
      </rPr>
      <t>/2015</t>
    </r>
  </si>
  <si>
    <t xml:space="preserve">ICE Endex </t>
  </si>
  <si>
    <t>Other</t>
  </si>
  <si>
    <t>Panel Requested Text 19/11/15</t>
  </si>
  <si>
    <r>
      <t xml:space="preserve">Panel Requested Text </t>
    </r>
    <r>
      <rPr>
        <sz val="12"/>
        <color indexed="8"/>
        <rFont val="Arial"/>
        <family val="2"/>
        <charset val="204"/>
      </rPr>
      <t>19/11</t>
    </r>
    <r>
      <rPr>
        <sz val="12"/>
        <color indexed="8"/>
        <rFont val="Arial"/>
        <family val="2"/>
        <charset val="204"/>
      </rPr>
      <t>/15</t>
    </r>
  </si>
  <si>
    <t xml:space="preserve">Automated Status Path (must be alphabetical do not edit) </t>
  </si>
  <si>
    <t>Suggested Validation Look Ups Lists (pre automation)</t>
  </si>
  <si>
    <t>? Denotes no longer used</t>
  </si>
  <si>
    <t>Legal Text being prepared?</t>
  </si>
  <si>
    <t>Lapsed?</t>
  </si>
  <si>
    <t>Urgent Status Requested?</t>
  </si>
  <si>
    <r>
      <t>Ofgem decision (</t>
    </r>
    <r>
      <rPr>
        <sz val="12"/>
        <color indexed="10"/>
        <rFont val="Arial"/>
        <family val="2"/>
        <charset val="204"/>
      </rPr>
      <t>date in red</t>
    </r>
    <r>
      <rPr>
        <sz val="12"/>
        <color indexed="55"/>
        <rFont val="Arial"/>
        <family val="2"/>
        <charset val="204"/>
      </rPr>
      <t>)</t>
    </r>
  </si>
  <si>
    <t xml:space="preserve"> Reference Purpsoses ONLY</t>
  </si>
  <si>
    <t>Removal of the minimum security requirement from the Energy Balancing Credit Rules</t>
  </si>
  <si>
    <t>Locus Energy</t>
  </si>
  <si>
    <t>0570</t>
  </si>
  <si>
    <t>Obligation on Shippers to provide at least one valid meter reading per meter point into settlement once per annum</t>
  </si>
  <si>
    <t>Correcting legal text errors – gas Security of Supply Significant Code Review</t>
  </si>
  <si>
    <t>0539</t>
  </si>
  <si>
    <t>Removal of NTS Exit Commodity Charges for Distributed Gas</t>
  </si>
  <si>
    <t>Panel requested text 19/06/2014</t>
  </si>
  <si>
    <t>Panel requested text 21/11/13</t>
  </si>
  <si>
    <t>Withdrawn 16/09/14</t>
  </si>
  <si>
    <t>Panel requested text 17/10/13</t>
  </si>
  <si>
    <t>Amendment to TPD Section G2.15</t>
  </si>
  <si>
    <t>0541</t>
  </si>
  <si>
    <t>0542</t>
  </si>
  <si>
    <t>0543</t>
  </si>
  <si>
    <t>Ex-post removal of uncontrollable UNC charges at ASEPs which include sub-terminals operating on a 06.00 to 06.00 Gas Day</t>
  </si>
  <si>
    <t>Ex-ante removal of uncontrollable UNC charges at ASEPs which include sub-terminals operating on a 06.00 to 06.00 Gas Day</t>
  </si>
  <si>
    <t>Removal of uncontrollable UNC charges at ASEPs which include sub-terminals operating on a 06.00 to 06.00 Gas Day via an ex-ante, quantity adjustment</t>
  </si>
  <si>
    <t>EDF Trading</t>
  </si>
  <si>
    <t>0544</t>
  </si>
  <si>
    <t>Demand Side Response (DSR) Methodology Implementation</t>
  </si>
  <si>
    <t>Moving the NTS Optional Commodity Charge Formula into the UNC</t>
  </si>
  <si>
    <t>Review of Annual Read Meter Reading requirements</t>
  </si>
  <si>
    <t>(Panel Requested Text for 0466A 18/09/14 - Mod withdrawn/replaced by 0466AV)</t>
  </si>
  <si>
    <t>Sugg Text was confirmed as formal Text at Panel 17/10/13</t>
  </si>
  <si>
    <t>Text was confirmed as formal Text at Panel 17/10/13</t>
  </si>
  <si>
    <t>03/06/13 (Ofgem)</t>
  </si>
  <si>
    <t>19/09/2013 (mod withdrawn 18/10/13)</t>
  </si>
  <si>
    <t>18/07/2013 (0451A); 0451AV provided 22/12/13</t>
  </si>
  <si>
    <t>20/06/2013(0451); revised text for 0451V 10/01/14</t>
  </si>
  <si>
    <t>Next Stage</t>
  </si>
  <si>
    <t>SUGGESTED STATUS PATH</t>
  </si>
  <si>
    <t>Current Status</t>
  </si>
  <si>
    <t>Ofgem decision or Panel Consideration</t>
  </si>
  <si>
    <t>Text Rotation</t>
  </si>
  <si>
    <t>Modification Title</t>
  </si>
  <si>
    <t>Panel Requested Text 16/04/2015</t>
  </si>
  <si>
    <t>Legal Text Delivery not actively tracked prior to this date</t>
  </si>
  <si>
    <t>Yes</t>
  </si>
  <si>
    <t xml:space="preserve">UNC Modification Register </t>
  </si>
  <si>
    <t>0548</t>
  </si>
  <si>
    <t>Project Nexus – deferral of Implementation Date</t>
  </si>
  <si>
    <t>0549</t>
  </si>
  <si>
    <t>Improving Arrangements for Managing Major Industry Changes</t>
  </si>
  <si>
    <t>Panel Requested Text 16/07/2015</t>
  </si>
  <si>
    <t>Nexus Imp Date</t>
  </si>
  <si>
    <t>Review of the Market Operator (OCM) Provisions</t>
  </si>
  <si>
    <t>Market Operator</t>
  </si>
  <si>
    <t>No Text req'd - Request</t>
  </si>
  <si>
    <t>Category</t>
  </si>
  <si>
    <t>New Proposal</t>
  </si>
  <si>
    <t>Scotia Gas Networks</t>
  </si>
  <si>
    <t>Northern Gas Networks</t>
  </si>
  <si>
    <t>energywatch</t>
  </si>
  <si>
    <t>Live</t>
  </si>
  <si>
    <t>Corrections to the EID arising from implementation of Modifications 0493/0500</t>
  </si>
  <si>
    <t>Proposed Changes to Mod 81 Reports to be effective from 01/7/14</t>
  </si>
  <si>
    <t xml:space="preserve"> Additional Changes to the Mod 81 Reports</t>
  </si>
  <si>
    <t>EU Gas Balancing Code - Information Provision changes required to align the UNC with the EU Code</t>
  </si>
  <si>
    <t>0489</t>
  </si>
  <si>
    <t>Resolution timescales for SRVs and USRVs following Project Nexus Implementation</t>
  </si>
  <si>
    <t>Alignment of capacity and revenue treatment within the NTS Charging Methodology with RIIO-T1 arrangements</t>
  </si>
  <si>
    <t>Amendments to the 'K' revenue adjustment factor based on RIIO-T1</t>
  </si>
  <si>
    <t>0461</t>
  </si>
  <si>
    <t>Panel Requested Text 20/11/14</t>
  </si>
  <si>
    <t>None Required</t>
  </si>
  <si>
    <t>Panel Requested Text 21/08/13</t>
  </si>
  <si>
    <t>Panel Requested Text 18/06/15</t>
  </si>
  <si>
    <t>(Proposed as  FT - Text included)</t>
  </si>
  <si>
    <t>FT Mod - Text provided with the Mod</t>
  </si>
  <si>
    <t>Panel Requested Text 16/10/14</t>
  </si>
  <si>
    <t>Panel Requested Text 18/09/14</t>
  </si>
  <si>
    <t xml:space="preserve">FT - text provided with mod </t>
  </si>
  <si>
    <t>Panel requested Text 19/06/14</t>
  </si>
  <si>
    <t>Sugg Text was confirmed as formal Text at Panel 11/03/14</t>
  </si>
  <si>
    <t>Notice Period for Changes to Transportation Charges resulting from Uncertain costs allowed expenditure - financial adjustments</t>
  </si>
  <si>
    <t>0558</t>
  </si>
  <si>
    <t>Standardisation of Industry Payment Terms</t>
  </si>
  <si>
    <t>0534</t>
  </si>
  <si>
    <r>
      <t>Panel Requested Text 1</t>
    </r>
    <r>
      <rPr>
        <sz val="12"/>
        <color indexed="8"/>
        <rFont val="Arial"/>
        <family val="2"/>
        <charset val="204"/>
      </rPr>
      <t>7</t>
    </r>
    <r>
      <rPr>
        <sz val="12"/>
        <color indexed="8"/>
        <rFont val="Arial"/>
        <family val="2"/>
        <charset val="204"/>
      </rPr>
      <t>/0</t>
    </r>
    <r>
      <rPr>
        <sz val="12"/>
        <color indexed="8"/>
        <rFont val="Arial"/>
        <family val="2"/>
        <charset val="204"/>
      </rPr>
      <t>9</t>
    </r>
    <r>
      <rPr>
        <sz val="12"/>
        <color indexed="8"/>
        <rFont val="Arial"/>
        <family val="2"/>
        <charset val="204"/>
      </rPr>
      <t>/2015</t>
    </r>
  </si>
  <si>
    <t>Deemed Text Request 17/09/15</t>
  </si>
  <si>
    <t>Correction of a minor legal text reference related to Information Provision changes</t>
  </si>
  <si>
    <t>FT - text provided with mod</t>
  </si>
  <si>
    <t>0560</t>
  </si>
  <si>
    <t>Addressing under-allocation of flows from BBL arising from misalignment of reference conditions</t>
  </si>
  <si>
    <t>Amendment to the oxygen limit within the BBL / NTS Interconnection Agreement</t>
  </si>
  <si>
    <t>Amendment to the Effective Date of Modification 0519 ‘Harmonisation of Reference Conditions at Interconnection Points’</t>
  </si>
  <si>
    <t>Panel requested text 19/12/13</t>
  </si>
  <si>
    <t>Update to Section G, Annex G3 (Prospective Erroneous Large AQ Calculation Proforma)</t>
  </si>
  <si>
    <t>0478</t>
  </si>
  <si>
    <t>Review of the Supply Matching Merit Order in Setting Capacity Charges and Timing of Resultant Price Changes</t>
  </si>
  <si>
    <t>Barrow Shipping Ltd</t>
  </si>
  <si>
    <t>0462</t>
  </si>
  <si>
    <t>0464</t>
  </si>
  <si>
    <t>Alternative LNG supply to the Scottish Independent Networks (SINs)</t>
  </si>
  <si>
    <t>Recognition of the ‘2nd January’ Scottish Bank Holiday as a Business Day for Supply Point related transactions</t>
  </si>
  <si>
    <t>0468</t>
  </si>
  <si>
    <t>Unique Property Reference Number (UPRN) Population by Gas Transporters</t>
  </si>
  <si>
    <t>Transporter Gas Safety Visit Reporting</t>
  </si>
  <si>
    <t>0470</t>
  </si>
  <si>
    <t>Notification of Minimal Safety operating gas needs of large customers</t>
  </si>
  <si>
    <t>Wingas</t>
  </si>
  <si>
    <t>Amendment to charging under Modification 0428 - Single Meter Supply Points</t>
  </si>
  <si>
    <t>Permission to release Protected Information to an Authorised Third Party for Performance Assurance settlement risk analysis</t>
  </si>
  <si>
    <t>Information provision by large Customers to aid understanding of site characteristics</t>
  </si>
  <si>
    <t>0517</t>
  </si>
  <si>
    <t>Urgent - text provided with mod</t>
  </si>
  <si>
    <t>Panel Requested Text 16/07/15</t>
  </si>
  <si>
    <t>Introduction of an Advanced Meter Reader (AMR) Service Provider (ASP) Identifier (ASP ID) and Advanced Meter Indicator</t>
  </si>
  <si>
    <t>Eni</t>
  </si>
  <si>
    <t>0519</t>
  </si>
  <si>
    <r>
      <rPr>
        <sz val="12"/>
        <rFont val="Arial"/>
        <family val="2"/>
        <charset val="204"/>
      </rPr>
      <t>Harmonisation of Reference Conditions at Interconnection Points</t>
    </r>
  </si>
  <si>
    <t>NTS CMF</t>
  </si>
  <si>
    <t>DN CMF</t>
  </si>
  <si>
    <t>Demand Side Response</t>
  </si>
  <si>
    <t xml:space="preserve">Introduction of the Planning and Advanced Reservation of Capacity Agreement (PARCA) </t>
  </si>
  <si>
    <t>0520</t>
  </si>
  <si>
    <t>Performance Assurance Reporting</t>
  </si>
  <si>
    <t>0521</t>
  </si>
  <si>
    <r>
      <t xml:space="preserve">Panel Requested Text </t>
    </r>
    <r>
      <rPr>
        <sz val="12"/>
        <color indexed="8"/>
        <rFont val="Arial"/>
        <family val="2"/>
        <charset val="204"/>
      </rPr>
      <t>20</t>
    </r>
    <r>
      <rPr>
        <sz val="12"/>
        <color indexed="8"/>
        <rFont val="Arial"/>
        <family val="2"/>
        <charset val="204"/>
      </rPr>
      <t>/0</t>
    </r>
    <r>
      <rPr>
        <sz val="12"/>
        <color indexed="8"/>
        <rFont val="Arial"/>
        <family val="2"/>
        <charset val="204"/>
      </rPr>
      <t>8</t>
    </r>
    <r>
      <rPr>
        <sz val="12"/>
        <color indexed="8"/>
        <rFont val="Arial"/>
        <family val="2"/>
        <charset val="204"/>
      </rPr>
      <t>/2015</t>
    </r>
  </si>
  <si>
    <r>
      <t xml:space="preserve">*Key Dates are normally an end-date, where shown </t>
    </r>
    <r>
      <rPr>
        <sz val="12"/>
        <color indexed="10"/>
        <rFont val="Arial"/>
        <family val="2"/>
        <charset val="204"/>
      </rPr>
      <t>red</t>
    </r>
    <r>
      <rPr>
        <sz val="12"/>
        <rFont val="Arial"/>
        <family val="2"/>
        <charset val="204"/>
      </rPr>
      <t xml:space="preserve"> this is date sent to Ofgem</t>
    </r>
  </si>
  <si>
    <t>Deemed Text Request 18/06/15</t>
  </si>
  <si>
    <t>Panel requested Text 20/08/15</t>
  </si>
  <si>
    <t>Gender-neutral terms within the UNC</t>
  </si>
  <si>
    <t>Introduction of a Long Term Non Firm Capacity Product</t>
  </si>
  <si>
    <t>Updating of Meter Information by the Transporter</t>
  </si>
  <si>
    <t>0456</t>
  </si>
  <si>
    <t>Revision to the treatment of Allocation of Unidentified Gas for the 2013/14 AUG Year</t>
  </si>
  <si>
    <t xml:space="preserve"> Use of the Pre-Payment Profile For IGTs</t>
  </si>
  <si>
    <t>National Grid NTS</t>
  </si>
  <si>
    <t>Proposing Organisation</t>
  </si>
  <si>
    <t>Date Raised</t>
  </si>
  <si>
    <t>Report to Panel</t>
  </si>
  <si>
    <t>Panel recommendation</t>
  </si>
  <si>
    <t>0531</t>
  </si>
  <si>
    <t>Shipper Verification of meter and address details following system meter removals.</t>
  </si>
  <si>
    <t>Implemented</t>
  </si>
  <si>
    <t>Effective date</t>
  </si>
  <si>
    <t>Representations invited</t>
  </si>
  <si>
    <t>Governance</t>
  </si>
  <si>
    <t>Distribution</t>
  </si>
  <si>
    <t>Panel did not recommend implementation</t>
  </si>
  <si>
    <t>first:utility</t>
    <phoneticPr fontId="0" type="noConversion"/>
  </si>
  <si>
    <t>Wales &amp; West Utilities</t>
  </si>
  <si>
    <t>RWE Npower</t>
  </si>
  <si>
    <t>End of process</t>
  </si>
  <si>
    <t>Scottish Power</t>
  </si>
  <si>
    <t>Changing the UNC Gas Day to Align with the Gas Day in EU Network Codes</t>
  </si>
  <si>
    <t xml:space="preserve">Supply Point Registration – Facilitation of ‘faster switching’ for Shared Supply Meter Points </t>
  </si>
  <si>
    <t>Introduction of the Planning and Advanced Reservation of Capacity Agreement (PARCA), Weighted Average PARCA Security</t>
  </si>
  <si>
    <t xml:space="preserve">Daily Meter Reading Simplification </t>
  </si>
  <si>
    <t>0466</t>
  </si>
  <si>
    <t>Project Nexus - iGT Single Service Provision; data preparation</t>
  </si>
  <si>
    <t>0467</t>
  </si>
  <si>
    <t>0508</t>
  </si>
  <si>
    <t>Panel requested text 15/05/14</t>
  </si>
  <si>
    <t>Panel requested text 17/07/14, NGN 'stop' note 12/08/14</t>
  </si>
  <si>
    <t>Panel requested text 20/02/14</t>
  </si>
  <si>
    <t>National Grid Distribution transferred to WWU</t>
  </si>
  <si>
    <t xml:space="preserve">Removal of the CSEP NExA table held within Annex A part 8 </t>
  </si>
  <si>
    <t>0509</t>
  </si>
  <si>
    <t>0510</t>
  </si>
  <si>
    <t>Reform of Gas Allocation Regime at GB Interconnection Points</t>
  </si>
  <si>
    <r>
      <t>Introduction of Advanced Meter Indicator and Advanced Meter Reader (AMR) Service Provider Identifier</t>
    </r>
    <r>
      <rPr>
        <sz val="12"/>
        <color indexed="8"/>
        <rFont val="Arial"/>
        <family val="2"/>
        <charset val="204"/>
      </rPr>
      <t xml:space="preserve"> in advance of Project Nexus Go Live</t>
    </r>
  </si>
  <si>
    <t>0511</t>
  </si>
  <si>
    <t>Introduction of an Enduring Solution for managing Advanced Meters in central systems post Nexus</t>
  </si>
  <si>
    <t>04/02/14 CW confirmed none required for UNC</t>
  </si>
  <si>
    <t>Sugg Text was confirmed as formal Text at Panel 20/02/14</t>
  </si>
  <si>
    <t>Sugg Text was confirmed as formal Text at Panel 16/01/13</t>
  </si>
  <si>
    <t>Minor update to UNC General Terms Section B</t>
  </si>
  <si>
    <t>Fast Track</t>
  </si>
  <si>
    <t>European</t>
  </si>
  <si>
    <t xml:space="preserve">Performance Assurance </t>
  </si>
  <si>
    <t>DN Charging Methodology Forum</t>
  </si>
  <si>
    <t>Updates to UNC TPD Section B to correct anomalies arising from the implementation of UNC Modification 0376S “Increased Choice when Applying for NTS Exit Capacity</t>
  </si>
  <si>
    <t>Seasonal LDZ System Capacity
Rights.</t>
  </si>
  <si>
    <t>0458</t>
  </si>
  <si>
    <t>Protecting consumers who are disaggregated under Modification 0428 from Ratchet charges for Winter 2015</t>
  </si>
  <si>
    <t>Review of the Supply Matching Merit Order in Setting Capacity Charges, Rolling Average to Reduce Volatility in Annual Charges</t>
  </si>
  <si>
    <t>Update to UNC TPD Section G &amp; M to correct anomalies arising from the implementation of UNC Modification 0463S</t>
  </si>
  <si>
    <t>Amending the start time that a Day-ahead Market Offer can be accepted</t>
  </si>
  <si>
    <t>0473</t>
  </si>
  <si>
    <t>Project Nexus – Allocation of Unidentified Gas</t>
  </si>
  <si>
    <t>UK Link Programme (Project Nexus) - independent project assurance for Users</t>
  </si>
  <si>
    <t>0514</t>
  </si>
  <si>
    <t>Extending the Daily Metered ‘voluntary’ service to Project Nexus Implementation Date plus six months</t>
  </si>
  <si>
    <t xml:space="preserve">Review of the Supply Matching Merit Order in Setting Capacity Charges </t>
  </si>
  <si>
    <t>Centrica Storage</t>
  </si>
  <si>
    <t>Centrica Energy</t>
  </si>
  <si>
    <t xml:space="preserve">Amendment to Section M to be consistent with Faster Switching proposals </t>
  </si>
  <si>
    <t>0513</t>
  </si>
  <si>
    <t>Timetable Directed</t>
  </si>
  <si>
    <t>0481</t>
  </si>
  <si>
    <t>Amendment to AQ Values Present Within Annex A of the CSEP NExA AQ Table Following the 2013 AQ Review</t>
  </si>
  <si>
    <t>0483</t>
  </si>
  <si>
    <t>Performance Assurance Framework Incentive Regime</t>
  </si>
  <si>
    <t>Guidance for the production of legal text</t>
  </si>
  <si>
    <t>0485</t>
  </si>
  <si>
    <t>Introduction of the Long-term use-it-or-lose-it mechanism to facilitate compliance with the EU Congestion Management Procedures</t>
  </si>
  <si>
    <t>Revision of User Admission Criteria to include Transporter verification of its ability to transact with the Applicant User</t>
    <phoneticPr fontId="0" type="noConversion"/>
  </si>
  <si>
    <t>Project Nexus - Demand Estimation</t>
  </si>
  <si>
    <t>0454</t>
  </si>
  <si>
    <t>Reinstatement of Calendar Days as a measure in Section G2.5.8(b)</t>
  </si>
  <si>
    <t>0497</t>
  </si>
  <si>
    <t>0498</t>
  </si>
  <si>
    <t>BP Gas Marketing</t>
  </si>
  <si>
    <t>Amendment to Gas Quality NTS Entry Specification at BP Teesside System Entry Point</t>
  </si>
  <si>
    <t>Amendment to TPD Section G1.6.13(e)(iv)</t>
  </si>
  <si>
    <t>0455</t>
  </si>
  <si>
    <t>Gas Performance Assurance Framework and Governance Arrangements</t>
  </si>
  <si>
    <t>EDF Energy</t>
  </si>
  <si>
    <t>Live/ Closed</t>
  </si>
  <si>
    <t>Closed</t>
  </si>
  <si>
    <t>Change Implementation Date of Project Nexus to 1st April 2016</t>
  </si>
  <si>
    <t>Use of Supply Point Register data for Project Nexus 'Market Trials' Testing Phase</t>
  </si>
  <si>
    <t xml:space="preserve">Change of Project Nexus Implementation Date to 1st April 2016 </t>
  </si>
  <si>
    <t>Modification</t>
  </si>
  <si>
    <t>Panel recommended implementation</t>
  </si>
  <si>
    <t>Energy 24</t>
  </si>
  <si>
    <t>BP</t>
  </si>
  <si>
    <t>Rejected</t>
  </si>
  <si>
    <t>Offtake</t>
  </si>
  <si>
    <t>Statoil UK</t>
  </si>
  <si>
    <t>Macquarie Bank</t>
  </si>
  <si>
    <t>Centrica Storage Ltd</t>
  </si>
  <si>
    <t>Consultation end</t>
  </si>
  <si>
    <t>Exxon Mobil</t>
  </si>
  <si>
    <t>Sent to Ofgem</t>
  </si>
  <si>
    <t>Nexus</t>
  </si>
  <si>
    <t>Transmission</t>
  </si>
  <si>
    <t>Review</t>
  </si>
  <si>
    <t>Consultation Closed</t>
  </si>
  <si>
    <t>Proposing Organisation List</t>
  </si>
  <si>
    <t>British Gas Trading</t>
  </si>
  <si>
    <t>Mod Ref</t>
  </si>
  <si>
    <t>SME</t>
  </si>
  <si>
    <t>Corona Energy</t>
  </si>
  <si>
    <t>Total Gas and Power</t>
  </si>
  <si>
    <t>RWE Trading GmbH</t>
  </si>
  <si>
    <t>Revised Distributed Gas Charging Arrangements</t>
  </si>
  <si>
    <t>National Grid Distribution</t>
  </si>
  <si>
    <t>SSE</t>
  </si>
  <si>
    <t>Extending the use of the UK Link Network (Information Exchange (IX)) to Meter Asset Provider (MAP) organisations</t>
  </si>
  <si>
    <t>Gazprom</t>
  </si>
  <si>
    <t>Allocated to Workgroup</t>
  </si>
  <si>
    <t>Significant Code Review</t>
  </si>
  <si>
    <t>Suspended SCR</t>
  </si>
  <si>
    <t>E.ON UK</t>
  </si>
  <si>
    <t>Workgroup</t>
  </si>
  <si>
    <t>Request</t>
  </si>
  <si>
    <t>Introducing Fast Track Self Governance into the Uniform Network Code</t>
  </si>
  <si>
    <t>Renumbered</t>
  </si>
  <si>
    <t>British Gas</t>
  </si>
  <si>
    <t>GasTerra</t>
  </si>
  <si>
    <t>DN Charging Methodolgy Forum</t>
  </si>
  <si>
    <t>NTS Charging Methodology Forum</t>
  </si>
  <si>
    <t>Alignment of DN Charging Methodology with RIIO-GD1 Arrangements</t>
  </si>
  <si>
    <t>0477</t>
  </si>
  <si>
    <t>Supply Point Registration - Facilitation of Faster Switching</t>
  </si>
  <si>
    <t>Inclusion of email as a valid UNC communication’</t>
  </si>
  <si>
    <t>Final Mod Report Sent Back by Ofgem</t>
  </si>
  <si>
    <t>Live/Closed</t>
  </si>
  <si>
    <t>Energy24 Limited</t>
  </si>
  <si>
    <t>Amendment to Gas Quality NTS Entry Specification at the px Teesside System Entry Point</t>
  </si>
  <si>
    <t>Panel Consideration</t>
  </si>
  <si>
    <t>Update of Transporter Procedure Document references within Network Code</t>
  </si>
  <si>
    <t>Treatment of Existing Entry Capacity Rights at the Bacton ASEP to comply with EU Capacity Regulations, including capacity return option.</t>
  </si>
  <si>
    <t>Treatment of Existing Entry Capacity Rights at the Bacton ASEP to comply with EU Capacity Regulations, including a restricted capacity return option.</t>
  </si>
  <si>
    <t>Key date*</t>
  </si>
  <si>
    <t>0550</t>
  </si>
  <si>
    <t>Project Nexus: Incentivising Central Project Delivery</t>
  </si>
  <si>
    <t>0551</t>
  </si>
  <si>
    <t>Panel Requested Text 21/01/16</t>
  </si>
  <si>
    <t>0573</t>
  </si>
  <si>
    <t>0574</t>
  </si>
  <si>
    <t>UNC Section Y Housekeeping</t>
  </si>
  <si>
    <t>0506</t>
  </si>
  <si>
    <t>0524</t>
  </si>
  <si>
    <t>Enabling the Use of Pre Nexus Meter Reads for the purposes of Post Nexus Rolling AQ Calculation</t>
  </si>
  <si>
    <t>0526</t>
  </si>
  <si>
    <t>0525</t>
  </si>
  <si>
    <t>Enabling EU Compliant Interconnection Agreements</t>
  </si>
  <si>
    <t>Identification of Supply Meter Point pressure tier</t>
  </si>
  <si>
    <t>0527</t>
  </si>
  <si>
    <t>Implementation of Annual Quantity arrangements (Project Nexus transitional modification)</t>
  </si>
  <si>
    <t>0528</t>
  </si>
  <si>
    <t>Filling the gap for SOQ reductions below BSSOQ until Project Nexus</t>
  </si>
  <si>
    <t>Governance change - update to Mod Rules following Consumers' Representative's name change</t>
  </si>
  <si>
    <t>0493</t>
  </si>
  <si>
    <t>EU Gas Balancing Code - Daily Nominations at Interconnection Points (IP)</t>
  </si>
  <si>
    <t>0494</t>
  </si>
  <si>
    <t>Final Mod Report</t>
  </si>
  <si>
    <t>Treatment of Existing Entry Capacity Rights at the Bacton ASEP to comply with EU Capacity Regulations</t>
  </si>
  <si>
    <t>EU Capacity Regulations – Capacity Allocation Mechanisms with Congestion Management Procedures</t>
  </si>
  <si>
    <t>0502</t>
  </si>
  <si>
    <t>Reporting the number of registration attempts by a Gas Shipper</t>
  </si>
  <si>
    <t>0504</t>
  </si>
  <si>
    <t>Winchester Gas</t>
  </si>
  <si>
    <t>Individual Settlements For Pre-Payment &amp; Smart Meters</t>
  </si>
  <si>
    <t>TBC</t>
  </si>
  <si>
    <t>0453</t>
  </si>
  <si>
    <t>Removal of National Grid LNG Storage UNC TPD Section Z obligations and associated cross-references</t>
  </si>
  <si>
    <t>National Grid LNG Storage</t>
  </si>
  <si>
    <t>Inclusion of the guidelines relating to the "Customer Settlement Error Claims Process" within UNC governance and introduction of the User Pays charges associated with such claims</t>
  </si>
  <si>
    <t>0500</t>
  </si>
  <si>
    <t>0501</t>
  </si>
  <si>
    <t>Self-Governance</t>
    <phoneticPr fontId="0" type="noConversion"/>
  </si>
  <si>
    <t>Implementation of Supply Point Administration, gas allocation and settlement arrangements (Project Nexus transitional modification)</t>
  </si>
  <si>
    <t>0529</t>
  </si>
  <si>
    <t>Implementation of Retrospective Adjustment arrangements (Project Nexus transitional modification)</t>
  </si>
  <si>
    <t>0530</t>
  </si>
  <si>
    <t>Urgent</t>
  </si>
  <si>
    <t>Scottish&amp;Southern Energy</t>
  </si>
  <si>
    <t>ConocoPhillips</t>
  </si>
  <si>
    <t>Shell</t>
  </si>
  <si>
    <t>Daily Meter Reading Simplification with improved within day data provision</t>
  </si>
  <si>
    <t>0507</t>
  </si>
  <si>
    <t>Changing The Effective Date of 0451AV</t>
  </si>
  <si>
    <t>Panel Requested Text 18/02/16</t>
  </si>
  <si>
    <t>0575</t>
  </si>
  <si>
    <t>Consider the Performance Assurance Reporting Requirements for Transporters</t>
  </si>
  <si>
    <t>Ofgem decision on urgency</t>
  </si>
  <si>
    <t>Introduction of a Change Board for the UNC</t>
  </si>
  <si>
    <t>Implementation of Non-Effective Days (Project Nexus transitional modification)</t>
  </si>
  <si>
    <t>0532</t>
  </si>
  <si>
    <t>0535</t>
  </si>
  <si>
    <t>Corrections to Network Entry Provisions in the National Grid NTS-BBL Interconnection Agreement</t>
  </si>
  <si>
    <t>Implementation of Non-Effective Days to enable Annual AQ Review (independent of Nexus transition)</t>
  </si>
  <si>
    <t>Ofgem decision</t>
  </si>
  <si>
    <t>Withdrawn</t>
  </si>
  <si>
    <t>Gaz de France</t>
  </si>
  <si>
    <t>BG</t>
    <phoneticPr fontId="0" type="noConversion"/>
  </si>
  <si>
    <t>Self-Governance</t>
  </si>
  <si>
    <t>Category List</t>
  </si>
  <si>
    <t>Electricity Supply Board</t>
  </si>
  <si>
    <t>BP</t>
    <phoneticPr fontId="0" type="noConversion"/>
  </si>
  <si>
    <t>Treatment of Existing Entry Capacity Rights at the Bacton ASEP to comply with EU Capacity Regulations,  including a capped capacity return option and an aggregate overrun regime.</t>
  </si>
  <si>
    <t>Project Nexus – deferral of implementation of elements of Retrospective Adjustment arrangements</t>
  </si>
  <si>
    <t>0536</t>
  </si>
  <si>
    <t>0537</t>
  </si>
  <si>
    <t>None</t>
  </si>
  <si>
    <t>Imbalance Charge amendments required to align the UNC with the Network Code on Gas Balancing of Transmission Networks</t>
  </si>
  <si>
    <t>0495</t>
  </si>
  <si>
    <t>Spark Energy</t>
  </si>
  <si>
    <t xml:space="preserve"> Withdrawn 21/12/15</t>
  </si>
  <si>
    <t>0571</t>
  </si>
  <si>
    <t>Application of Ratchets Charges to Class 1 Supply Points Only</t>
  </si>
  <si>
    <t>S</t>
  </si>
  <si>
    <t>0569</t>
  </si>
  <si>
    <t>R</t>
  </si>
  <si>
    <t>FT</t>
  </si>
  <si>
    <t>B</t>
  </si>
  <si>
    <t>A</t>
  </si>
  <si>
    <t>V</t>
  </si>
  <si>
    <t>AV</t>
  </si>
  <si>
    <t>CV</t>
  </si>
  <si>
    <t>C</t>
  </si>
  <si>
    <t>BV</t>
  </si>
  <si>
    <t>0451</t>
  </si>
  <si>
    <t>0567</t>
  </si>
  <si>
    <t>0566</t>
  </si>
  <si>
    <t>0564</t>
  </si>
  <si>
    <t>0563</t>
  </si>
  <si>
    <t>0562</t>
  </si>
  <si>
    <t>0561</t>
  </si>
  <si>
    <t>0559</t>
  </si>
  <si>
    <t>0556</t>
  </si>
  <si>
    <t>0555</t>
  </si>
  <si>
    <t>0554</t>
  </si>
  <si>
    <t>0553</t>
  </si>
  <si>
    <t>0552</t>
  </si>
  <si>
    <t>0547</t>
  </si>
  <si>
    <t>0546</t>
  </si>
  <si>
    <t>0545</t>
  </si>
  <si>
    <t>0540</t>
  </si>
  <si>
    <t>0538</t>
  </si>
  <si>
    <t>0533</t>
  </si>
  <si>
    <t>0523</t>
  </si>
  <si>
    <t>0522</t>
  </si>
  <si>
    <t>0518</t>
  </si>
  <si>
    <t>0516</t>
  </si>
  <si>
    <t>0515</t>
  </si>
  <si>
    <t>0512</t>
  </si>
  <si>
    <t>0505</t>
  </si>
  <si>
    <t>0503</t>
  </si>
  <si>
    <t>0499</t>
  </si>
  <si>
    <t>0496</t>
  </si>
  <si>
    <t>0492</t>
  </si>
  <si>
    <t>0490</t>
  </si>
  <si>
    <t>0488</t>
  </si>
  <si>
    <t>0487</t>
  </si>
  <si>
    <t>0484</t>
  </si>
  <si>
    <t>0482</t>
  </si>
  <si>
    <t>0480</t>
  </si>
  <si>
    <t>0479</t>
  </si>
  <si>
    <t>0476</t>
  </si>
  <si>
    <t>0475</t>
  </si>
  <si>
    <t>0474</t>
  </si>
  <si>
    <t>0472</t>
  </si>
  <si>
    <t>0471</t>
  </si>
  <si>
    <t>0469</t>
  </si>
  <si>
    <t>0465</t>
  </si>
  <si>
    <t>0463</t>
  </si>
  <si>
    <t>0460</t>
  </si>
  <si>
    <t>0459</t>
  </si>
  <si>
    <t>0457</t>
  </si>
  <si>
    <t>0452</t>
  </si>
  <si>
    <t>0565</t>
  </si>
  <si>
    <t>0491</t>
  </si>
  <si>
    <t>0572</t>
  </si>
  <si>
    <t xml:space="preserve">Amendment to the definition of AUG Year within UNC TPD Section E </t>
  </si>
  <si>
    <t>0591</t>
  </si>
  <si>
    <t>DSR - Removal of 7 day rolling profile functionality</t>
  </si>
  <si>
    <t>0592</t>
  </si>
  <si>
    <t>Separation of National Grid Transmission and Distribution owned networks - Transitional invoicing arrangements</t>
  </si>
  <si>
    <t>VS</t>
  </si>
  <si>
    <r>
      <t>Panel Requested Text 21/07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</si>
  <si>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0593</t>
  </si>
  <si>
    <r>
      <t>Panel Requested Text 18/08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</si>
  <si>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0594</t>
  </si>
  <si>
    <t xml:space="preserve">Meter Reading Submission for Advanced &amp; Smart Metering  </t>
  </si>
  <si>
    <t>0595</t>
  </si>
  <si>
    <t>Amendment to the Arrangements between National Grid NTS and GNI at the Moffat IP to Provide for Interruption of Virtual Reverse Flow</t>
  </si>
  <si>
    <r>
      <t>Panel Requested Text 15/09</t>
    </r>
    <r>
      <rPr>
        <sz val="12"/>
        <color indexed="8"/>
        <rFont val="Arial"/>
        <family val="2"/>
        <charset val="204"/>
      </rPr>
      <t>/201</t>
    </r>
    <r>
      <rPr>
        <sz val="12"/>
        <color indexed="8"/>
        <rFont val="Arial"/>
        <family val="2"/>
        <charset val="204"/>
      </rPr>
      <t>6</t>
    </r>
  </si>
  <si>
    <t>Provision of access to Domestic Consumer data for Price Comparison Websites and Third Party Intermediaries</t>
  </si>
  <si>
    <t>0596</t>
  </si>
  <si>
    <t>Implementing CGR3 decisions on Significant Code Reviews and self-governance</t>
  </si>
  <si>
    <t xml:space="preserve">Wales &amp; West Utilities </t>
  </si>
  <si>
    <t>0597</t>
  </si>
  <si>
    <t>0598</t>
  </si>
  <si>
    <t>0599</t>
  </si>
  <si>
    <t>Rules for the release of incremental capacity at Interconnection Points</t>
  </si>
  <si>
    <t xml:space="preserve">Amendments to Capacity Allocations Mechanisms to comply with EU Capacity Regulations </t>
  </si>
  <si>
    <t>0600</t>
  </si>
  <si>
    <t xml:space="preserve">Amend obligation for the acceptance of EPDQD revisions made after D+5 </t>
  </si>
  <si>
    <t>Panel Requested Text 20/10/16</t>
  </si>
  <si>
    <t>Pane Requested Text 28/10/16</t>
  </si>
  <si>
    <t>0601</t>
  </si>
  <si>
    <t>Revision of National Grid Gas plc’s Individual Network Code to reflect the correct company name</t>
  </si>
  <si>
    <t xml:space="preserve">Implementation of Non Effective Days and Variant Non-Business Days for Project Nexus Implementation (Project Nexus transitional modification) </t>
  </si>
  <si>
    <t>0602</t>
  </si>
  <si>
    <t>National Grid Gas Distribution</t>
  </si>
  <si>
    <t>0603</t>
  </si>
  <si>
    <t>Removal of liability for members of Performance Assurance Committee</t>
  </si>
  <si>
    <t>0604</t>
  </si>
  <si>
    <t>Central Data Services Provider – Arrangements following implementation of Project Nexus</t>
  </si>
  <si>
    <t>0605</t>
  </si>
  <si>
    <t>0606</t>
  </si>
  <si>
    <t>National Grid Gas plc and National Grid Gas Distribution Limited transitional invoicing arrangement post Project Nexus implementation</t>
  </si>
  <si>
    <t>0607</t>
  </si>
  <si>
    <t>Amendment to Gas Quality NTS Entry Specification at the St Fergus NSMP System Entry Point</t>
  </si>
  <si>
    <t>Panel Requested Text 15/12/16</t>
  </si>
  <si>
    <t>Amendments to TPD Section K - Additional Methods to Procure and Dispose of Operating Margins Gas</t>
  </si>
  <si>
    <t xml:space="preserve">Implementation of Non Effective Days and Variant Non-Business Days for Project Nexus Implementation, maintaining a minimum of two Supply Point Business Days (Project Nexus transitional modification) </t>
  </si>
  <si>
    <t>0608</t>
  </si>
  <si>
    <t>Implementation of 'single service provision' arrangements for iGT connected system exit points (Project Nexus transitional modification)</t>
  </si>
  <si>
    <t>0609</t>
  </si>
  <si>
    <t>Transitional arrangements for gas settlement and replacement of Meter Readings (Project Nexus transitional modification)</t>
  </si>
  <si>
    <t>0610</t>
  </si>
  <si>
    <t>Project Nexus - Miscellaneous Requirements</t>
  </si>
  <si>
    <t>Panel Requested Text 19/01/17</t>
  </si>
  <si>
    <t>0611</t>
  </si>
  <si>
    <t>Amendments to the firm capacity payable price at Interconnection Points</t>
  </si>
  <si>
    <t>0612</t>
  </si>
  <si>
    <t>Transitional arrangements for gas settlement and replacement of Meter Readings, retaining AQ2017
(Project Nexus transitional modification)</t>
  </si>
  <si>
    <t>Panel Requested Text 16/02/17</t>
  </si>
  <si>
    <t>0613</t>
  </si>
  <si>
    <t>Revised UK Link Manual CDSP Data Services Document</t>
  </si>
  <si>
    <t>0614</t>
  </si>
  <si>
    <t xml:space="preserve">Introducing IHD (In-Home Display) Installed Status of Failed </t>
  </si>
  <si>
    <r>
      <t>Project Management and Assurance provisions for gas industry changes</t>
    </r>
    <r>
      <rPr>
        <sz val="12"/>
        <color indexed="17"/>
        <rFont val="Arial"/>
        <family val="2"/>
        <charset val="204"/>
      </rPr>
      <t xml:space="preserve"> </t>
    </r>
  </si>
  <si>
    <r>
      <t>Amendments to Capacity Allocations Mechanisms (Interruptible) to comply with EU Capacity Regulations</t>
    </r>
    <r>
      <rPr>
        <sz val="12"/>
        <rFont val="Arial"/>
        <family val="2"/>
        <charset val="204"/>
      </rPr>
      <t xml:space="preserve"> </t>
    </r>
  </si>
  <si>
    <t>0615</t>
  </si>
  <si>
    <t>Representation on DSC Committees – amendment to include mid-year appointments</t>
  </si>
  <si>
    <t>0616</t>
  </si>
  <si>
    <t>Capacity Conversion Mechanism for Interconnection Points</t>
  </si>
  <si>
    <t>Revised UK Link Manual delivery date</t>
  </si>
  <si>
    <t>0617</t>
  </si>
  <si>
    <t>0618</t>
  </si>
  <si>
    <t>Extension of Invoicing Contingency Arrangements in case of Project Nexus defect</t>
  </si>
  <si>
    <t>Cadent</t>
  </si>
  <si>
    <t>0619</t>
  </si>
  <si>
    <t xml:space="preserve">Application of proportionate ratchet charges to daily read sites </t>
  </si>
  <si>
    <t>Panel Requested Text 18/05/17</t>
  </si>
  <si>
    <t>0620</t>
  </si>
  <si>
    <t>Deferral of the UK Link Manual delivery date (further revision)</t>
  </si>
  <si>
    <t>0621</t>
  </si>
  <si>
    <t>Amendments to Gas Transmission Charging Regime</t>
  </si>
  <si>
    <t>0622</t>
  </si>
  <si>
    <t>Correct allocation of Shrinkage Error as identified by the AUGE</t>
  </si>
  <si>
    <r>
      <t>Panel Requested Text 15/06</t>
    </r>
    <r>
      <rPr>
        <sz val="12"/>
        <color indexed="8"/>
        <rFont val="Arial"/>
        <family val="2"/>
        <charset val="204"/>
      </rPr>
      <t>/2017</t>
    </r>
  </si>
  <si>
    <t>0623</t>
  </si>
  <si>
    <t>Governance Arrangements for Alternatives to Self-Governance Modification Proposals</t>
  </si>
  <si>
    <t>0624</t>
  </si>
  <si>
    <t>Review of arrangements for Retrospective Adjustment of Meter Information, Meter Point/Supply Point and Address data</t>
  </si>
  <si>
    <t>Panel Requested Text 20/07/17</t>
  </si>
  <si>
    <t>0625</t>
  </si>
  <si>
    <t>SGN</t>
  </si>
  <si>
    <t>Panel Requested Text 17/08/17</t>
  </si>
  <si>
    <t>tbc</t>
  </si>
  <si>
    <t>Extension of 4 months to 10 months to transfer non-mandatory sites from Class 1</t>
  </si>
  <si>
    <t>0626</t>
  </si>
  <si>
    <t>Updating UNC Section B to correct a number of references to the timing of processes associated with the start of a Gas Day</t>
  </si>
  <si>
    <t>0627</t>
  </si>
  <si>
    <t>Removal of the absolute requirement to include a Remotely Operable Valve (ROV) Installation for all new NTS Exit Connections</t>
  </si>
  <si>
    <t>Protection from ratchet charges for daily read customers with an AQ of 732,00kWh and below</t>
  </si>
  <si>
    <t>Panel Requested Text 21/09/17</t>
  </si>
  <si>
    <t>0629</t>
  </si>
  <si>
    <t>0628</t>
  </si>
  <si>
    <t>Standard Design Connections: A2O connection process modification</t>
  </si>
  <si>
    <t>Standard Design Connections: PARCA process</t>
  </si>
  <si>
    <t>0630</t>
  </si>
  <si>
    <t>0631</t>
  </si>
  <si>
    <t>Review of the consequential changes required in UNC as a result of the Ofgem Switching Programme</t>
  </si>
  <si>
    <t>Review of NDM algorithm post-Nexus</t>
  </si>
  <si>
    <t>0632</t>
  </si>
  <si>
    <t>0633</t>
  </si>
  <si>
    <t>Shipper asset details reconcilation</t>
  </si>
  <si>
    <t>Mandate monthly read submission for Smart and AMR sites from 01 December 2017</t>
  </si>
  <si>
    <t>0634</t>
  </si>
  <si>
    <t>first:utility</t>
  </si>
  <si>
    <t>0635</t>
  </si>
  <si>
    <t>0636</t>
  </si>
  <si>
    <t xml:space="preserve">Updating the parameters for the NTS Optional Commodity Charge </t>
  </si>
  <si>
    <t>Vermilion Energy Ireland Ltd</t>
  </si>
  <si>
    <t>(Urgent) - Revised estimation process for DM sites with D-7 zero consumption</t>
  </si>
  <si>
    <t>0637</t>
  </si>
  <si>
    <t xml:space="preserve">Amending the permissions to release data to Meter Asset Provider organisations  </t>
  </si>
  <si>
    <t>Panel Requested Text 19/10/17</t>
  </si>
  <si>
    <t>0638</t>
  </si>
  <si>
    <t>Application of proportionate ratchet charges to daily read sites</t>
  </si>
  <si>
    <t>Mandate monthly read submission for Smart and AMR sites from 01 April 2018</t>
  </si>
  <si>
    <t>Panel Requested Text 16/11/17</t>
  </si>
  <si>
    <t>Review of AUGE Framework and Arrangements</t>
  </si>
  <si>
    <t>0639</t>
  </si>
  <si>
    <t>0640</t>
  </si>
  <si>
    <t>0641</t>
  </si>
  <si>
    <t>Provision of access to Domestic Consumer data for Suppliers</t>
  </si>
  <si>
    <t>Amendments to Modification 0431 - Shipper/Transporter - Meter Point Portfolio Reconciliation rules and obligations</t>
  </si>
  <si>
    <t>Centrica</t>
  </si>
  <si>
    <t>Storengy</t>
  </si>
  <si>
    <t>0642</t>
  </si>
  <si>
    <t>0643</t>
  </si>
  <si>
    <t>(Urgent) - Changes to settlement regime to address Unidentified Gas issues</t>
  </si>
  <si>
    <t>(Urgent) - Changes to settlement regime to address Unidentified Gas issues including retrospective correction</t>
  </si>
  <si>
    <t>Orsted Sales</t>
  </si>
  <si>
    <t>0644</t>
  </si>
  <si>
    <t>Individual</t>
  </si>
  <si>
    <t>2 (4)</t>
  </si>
  <si>
    <t>2 (6)</t>
  </si>
  <si>
    <t>Panel Requested Text 21/12/17</t>
  </si>
  <si>
    <t>Amending the oxygen content limit in the Network Entry Agreement at South Hook LNG</t>
  </si>
  <si>
    <t>South Hook Gas Ltd</t>
  </si>
  <si>
    <t>0645</t>
  </si>
  <si>
    <t>Mandate monthly read submission for Smart and AMR sites from 01 February 2018</t>
  </si>
  <si>
    <t>Vitol S.A. Geneva</t>
  </si>
  <si>
    <t>0646</t>
  </si>
  <si>
    <t xml:space="preserve">Review of the Offtake Arrangements Document </t>
  </si>
  <si>
    <t>Oftake</t>
  </si>
  <si>
    <t>Reforms to incentivise accurate and timely DM reads and to remove the Transporter Class 1 read obligation</t>
  </si>
  <si>
    <t>Reforms to incentivise accurate and timely DM reads for Class 2 Meter Points to improve the accuracy of Unidentified Gas allocation</t>
  </si>
  <si>
    <t>0647</t>
  </si>
  <si>
    <t>UIG</t>
  </si>
  <si>
    <t>Panel Requested 18/01/18</t>
  </si>
  <si>
    <t>Opening Class 1 reads to Competition</t>
  </si>
  <si>
    <t>D</t>
  </si>
  <si>
    <t>E</t>
  </si>
  <si>
    <t xml:space="preserve">F </t>
  </si>
  <si>
    <t>Uniper Energy</t>
  </si>
  <si>
    <t>Interconnector</t>
  </si>
  <si>
    <t>0648</t>
  </si>
  <si>
    <t xml:space="preserve">End dating the revised DM Read estimation process introduced by Modification 0634 </t>
  </si>
  <si>
    <t>Panel Requested Text 15/02/18</t>
  </si>
  <si>
    <t>0649</t>
  </si>
  <si>
    <t xml:space="preserve">Update to UNC to formalise the Data Enquiry Service Permissions Matrix </t>
  </si>
  <si>
    <t>0650</t>
  </si>
  <si>
    <t>Minor Typographical Correction to UNC0638V Legal Text</t>
  </si>
  <si>
    <t>Aughinish Alumina</t>
  </si>
  <si>
    <t>0651</t>
  </si>
  <si>
    <t>G</t>
  </si>
  <si>
    <t>H</t>
  </si>
  <si>
    <t>0652</t>
  </si>
  <si>
    <t>Npower</t>
  </si>
  <si>
    <t>J</t>
  </si>
  <si>
    <r>
      <t>Amendments to Gas Transmission Charging Regime</t>
    </r>
    <r>
      <rPr>
        <sz val="12"/>
        <color rgb="FF008000"/>
        <rFont val="Arial"/>
        <family val="2"/>
      </rPr>
      <t xml:space="preserve"> </t>
    </r>
  </si>
  <si>
    <t xml:space="preserve">RWE  </t>
  </si>
  <si>
    <t xml:space="preserve">Updating the parameters for the NTS Optional Commodity Charge – Introducing the NTS Optional Capacity Charge </t>
  </si>
  <si>
    <t>0653</t>
  </si>
  <si>
    <t>C*</t>
  </si>
  <si>
    <r>
      <t xml:space="preserve">Updating the parameters for the NTS Optional Commodity Charge – Introducing the NTS Optional Capacity Charge </t>
    </r>
    <r>
      <rPr>
        <sz val="12"/>
        <color rgb="FFFF0000"/>
        <rFont val="Arial"/>
        <family val="2"/>
        <charset val="204"/>
      </rPr>
      <t>(Renumbered to 0653)</t>
    </r>
  </si>
  <si>
    <t>0654</t>
  </si>
  <si>
    <t>Mandating the provision of NDM sample data</t>
  </si>
  <si>
    <t xml:space="preserve">n/a </t>
  </si>
  <si>
    <t>Panel Requested Text 15/03/18</t>
  </si>
  <si>
    <t>0655</t>
  </si>
  <si>
    <t>Requiring a Meter Reading following a change of Local Distribution Zone or Exit Zone.</t>
  </si>
  <si>
    <t>Updating the parameters for the NTS Optional Commodity Charge while complying with the EU Tariff Code</t>
  </si>
  <si>
    <t>K</t>
  </si>
  <si>
    <t>L</t>
  </si>
  <si>
    <t>0656</t>
  </si>
  <si>
    <t>Changes to Modification Panel arrangements</t>
  </si>
  <si>
    <t>0657</t>
  </si>
  <si>
    <t xml:space="preserve">Adding AQ reporting to the PARR Schedule reporting suite </t>
  </si>
  <si>
    <t>Improvements to nomination and reconciliation through the introduction of new EUC bands and improvements for the ALP and DAF</t>
  </si>
  <si>
    <t></t>
  </si>
  <si>
    <t>0658</t>
  </si>
  <si>
    <t xml:space="preserve">CDSP to identify and develop improvements to LDZ settlement processes </t>
  </si>
  <si>
    <t>0659</t>
  </si>
  <si>
    <t>Improvements to the Composite Weather Variable</t>
  </si>
  <si>
    <t>0660</t>
  </si>
  <si>
    <t>Amendment to PARR permissions to allow PAC to update with UNCC approval</t>
  </si>
  <si>
    <t>0661</t>
  </si>
  <si>
    <t>0662</t>
  </si>
  <si>
    <t>Reconciliation and Imbalance Cash Out Prices</t>
  </si>
  <si>
    <t>National Grid</t>
  </si>
  <si>
    <t>Changes to the Retrospective Data Update provisions</t>
  </si>
  <si>
    <t>Revenue Recovery at Combined  ASEPs</t>
  </si>
  <si>
    <t>0663</t>
  </si>
  <si>
    <t>Extending the data comprised under the definition of Supply Point Premises Data (TPD V5.18.1)</t>
  </si>
  <si>
    <t>Panel requested Text 18/07/18</t>
  </si>
  <si>
    <t>Consultation End</t>
  </si>
  <si>
    <t>Effective Date</t>
  </si>
  <si>
    <t>End of Process</t>
  </si>
  <si>
    <t>Ofgem Decision</t>
  </si>
  <si>
    <t>0664</t>
  </si>
  <si>
    <t>Transfer of Sites with Low Read Submission Performance from Class 2 and 3 into Class 4</t>
  </si>
  <si>
    <t>0665</t>
  </si>
  <si>
    <t>7 (5)</t>
  </si>
  <si>
    <t>5 (7)</t>
  </si>
  <si>
    <t>0666</t>
  </si>
  <si>
    <t>Establishment of a CSS Bid Group or CDSP central switching system bid activities</t>
  </si>
  <si>
    <t>Panel requested Text 16/08/18</t>
  </si>
  <si>
    <t>Panel Requested Text 16/08/18</t>
  </si>
  <si>
    <t>N/A</t>
  </si>
  <si>
    <t>Introduction of winter read/consumption reports and associated obligations</t>
  </si>
  <si>
    <t>0667</t>
  </si>
  <si>
    <t>South Hook Gas Company Ltd</t>
  </si>
  <si>
    <t xml:space="preserve">Inclusion and Amendment of Entry Incremental Capacity Release NPV test in UNC </t>
  </si>
  <si>
    <t>0668</t>
  </si>
  <si>
    <t>0669</t>
  </si>
  <si>
    <t>Review of the Gas Deficit Warning (GDW) and Margins Notice (MN) Arrangements</t>
  </si>
  <si>
    <t>Panel Requested Text 20/09/18</t>
  </si>
  <si>
    <t>0670</t>
  </si>
  <si>
    <t>Review of the charging methodology to avoid the inefficient bypass of the NTS</t>
  </si>
  <si>
    <t>0671</t>
  </si>
  <si>
    <t>0672</t>
  </si>
  <si>
    <t>Panel requested Text 18/10/18</t>
  </si>
  <si>
    <t>0673</t>
  </si>
  <si>
    <t>Amendment of UNC and DSC arrangements to enable Xoserve to bid for and provide CSS Services</t>
  </si>
  <si>
    <t>0674</t>
  </si>
  <si>
    <t xml:space="preserve">Performance Assurance Techniques and Controls </t>
  </si>
  <si>
    <t>Amendment of the Data Permission Matrix to add Alt Han Company as a new User type</t>
  </si>
  <si>
    <t>New Capacity Exchange process at NTS exit points for capacity below baseline</t>
  </si>
  <si>
    <t>Enabling changes to the BBL Interconnection Agreement to facilitate physical reverse flow</t>
  </si>
  <si>
    <t>0675</t>
  </si>
  <si>
    <t>0676</t>
  </si>
  <si>
    <t xml:space="preserve">Review of Gas Transporter Joint Office Arrangements </t>
  </si>
  <si>
    <t>0677</t>
  </si>
  <si>
    <t>Shipper Supplier Theft Reporting Request</t>
  </si>
  <si>
    <t>0678</t>
  </si>
  <si>
    <t>Changes to Ratchet Regime</t>
  </si>
  <si>
    <t>Amendments to Gas Transmission Charging Regime (Postage Stamp)</t>
  </si>
  <si>
    <t>Gateway LNG
Company Ltd</t>
  </si>
  <si>
    <t>0680</t>
  </si>
  <si>
    <t>UNC Changes as a Consequence of ‘no deal’ United Kingdom Exit from the European Union</t>
  </si>
  <si>
    <t>ENI</t>
  </si>
  <si>
    <t>Amendments to Gas Charging Regime – Treatment of Storage</t>
  </si>
  <si>
    <t>Gateway LNG Company Ltd</t>
  </si>
  <si>
    <r>
      <t xml:space="preserve">Amendments to Gas Transmission Charging Regime (Postage Stamp) </t>
    </r>
    <r>
      <rPr>
        <sz val="12"/>
        <color rgb="FFFF0000"/>
        <rFont val="Arial"/>
        <family val="2"/>
        <charset val="204"/>
      </rPr>
      <t>(Renumbered to 0678A)</t>
    </r>
  </si>
  <si>
    <t>Panel Requested Text 21/02/19</t>
  </si>
  <si>
    <t>F</t>
  </si>
  <si>
    <t xml:space="preserve">Amendments to Gas Transmission Charging Regime – Treatment of Unprotected Entry Capacity and Storage </t>
  </si>
  <si>
    <t>Storengy UK Limited</t>
  </si>
  <si>
    <t>I</t>
  </si>
  <si>
    <t>Amendments to Gas Transmission Charging Regime (Postage Stamp) including a Cost based Optional Capacity Charge</t>
  </si>
  <si>
    <t>Amendments to Gas Transmission Charging Regime including a Cost based Optional Capacity Charge</t>
  </si>
  <si>
    <t>Vitol SA Geneva</t>
  </si>
  <si>
    <t>EP UK Investments</t>
  </si>
  <si>
    <t>Amendments to Gas Charging Regime (Postage Stamp)</t>
  </si>
  <si>
    <t>0681</t>
  </si>
  <si>
    <t>Improvements to the quality of the Conversion Factor values held on the Supply Point Register</t>
  </si>
  <si>
    <t>0682</t>
  </si>
  <si>
    <t>Market Participant MDD Migration to UNC Governance from the SPAA</t>
  </si>
  <si>
    <t>0683</t>
  </si>
  <si>
    <t>0684</t>
  </si>
  <si>
    <t>Amendment of the Data Permission
Matrix to add Meter Asset Provider as a new User type Document - Phase 1</t>
  </si>
  <si>
    <t>Amendments to Gas Charging Regime (Postage Stamp) including a Cost based Optional Capacity Charge</t>
  </si>
  <si>
    <t>Panel Requested Text 21/03/19</t>
  </si>
  <si>
    <t>tbd</t>
  </si>
  <si>
    <t>0685</t>
  </si>
  <si>
    <t>Amendment of the UNC term ‘Gas Deficit Warning’ to ‘Gas Balancing Notification’</t>
  </si>
  <si>
    <t>0686</t>
  </si>
  <si>
    <t>Removal of the NTS Optional Commodity Rate with adequate notice</t>
  </si>
  <si>
    <t>0687</t>
  </si>
  <si>
    <t>0688</t>
  </si>
  <si>
    <t>0689</t>
  </si>
  <si>
    <t>Recovery of Shipper Losses incurred in Supplier of Last Resort events</t>
  </si>
  <si>
    <t>Contract Natural Gas Ltd</t>
  </si>
  <si>
    <t xml:space="preserve">Removing the requirement to support Invoice queries before the due date with information from the .AML file </t>
  </si>
  <si>
    <t>0690</t>
  </si>
  <si>
    <t>Reduce qualifying period for Class 1</t>
  </si>
  <si>
    <t>0691</t>
  </si>
  <si>
    <t xml:space="preserve">Panel Requested Text 18/4/19 </t>
  </si>
  <si>
    <t xml:space="preserve">Panel Requested Text 18/04/19 </t>
  </si>
  <si>
    <t>Offtake Arrangements Document (OAD) Review Updates – Phase 1</t>
  </si>
  <si>
    <t>0692</t>
  </si>
  <si>
    <t xml:space="preserve">Automatic updates to Meter Read Frequency </t>
  </si>
  <si>
    <t>For Mod details</t>
  </si>
  <si>
    <t xml:space="preserve">This register identifies the text provider, in column G, for each modification. </t>
  </si>
  <si>
    <t>Column F 'Rotation' shows who is next using the numerical order in the Transporter list.</t>
  </si>
  <si>
    <t>Transporter raised modifications are not subject to this rota and are shown 'n/a (unless they are related to a transmission</t>
  </si>
  <si>
    <t>mods with shipper-supplied text  and Requests).</t>
  </si>
  <si>
    <t xml:space="preserve">area in which case the legal text provider is NG) as are certain other modifications not requiring text (eg Fast Track </t>
  </si>
  <si>
    <t>Columns P-S track the delivery of the text.</t>
  </si>
  <si>
    <t>Panel Requested Text 16/05/19</t>
  </si>
  <si>
    <t>0693</t>
  </si>
  <si>
    <t>0694</t>
  </si>
  <si>
    <t>0695</t>
  </si>
  <si>
    <t>Obligations on Shippers to pass Transporter compensation payments on to consumers, via Suppliers</t>
  </si>
  <si>
    <t>CDSP provision of Class 1 Read service</t>
  </si>
  <si>
    <t>Treatment of kWh error arising from statutory volume-energy conversion</t>
  </si>
  <si>
    <t>0696</t>
  </si>
  <si>
    <t>Gazprom Energy</t>
  </si>
  <si>
    <t>Addressing inequities between Capacity booking under the UNC and arrangements set out in relevant NExAs</t>
  </si>
  <si>
    <t>0697</t>
  </si>
  <si>
    <t>0698</t>
  </si>
  <si>
    <t xml:space="preserve">Improvements to Margins Notice Arrangements </t>
  </si>
  <si>
    <t>0699</t>
  </si>
  <si>
    <t>Incentivise Key Areas of Performance using additional UIG Charges</t>
  </si>
  <si>
    <t>0700</t>
  </si>
  <si>
    <t>Enabling large scale utilisation of Class 3</t>
  </si>
  <si>
    <t>Aligning Capacity booking under the UNC and arrangements set out in relevant NExAs</t>
  </si>
  <si>
    <t>0701</t>
  </si>
  <si>
    <r>
      <t xml:space="preserve">Aligning Capacity booking under the UNC and arrangements set out in relevant NExAs </t>
    </r>
    <r>
      <rPr>
        <sz val="12"/>
        <color rgb="FFFF0000"/>
        <rFont val="Arial"/>
        <family val="2"/>
        <charset val="204"/>
      </rPr>
      <t>(Renumbered to 0701)</t>
    </r>
  </si>
  <si>
    <t>Panel Requested Text 15/08/2019</t>
  </si>
  <si>
    <t>0702</t>
  </si>
  <si>
    <t xml:space="preserve">Introducing ‘Research Body’ as a new User type to the Data Permissions Matrix and UNC TPD Section V5 </t>
  </si>
  <si>
    <t>Alignment of the UNC TPD Section V5 and the Data Permissions Matrix</t>
  </si>
  <si>
    <r>
      <t xml:space="preserve">Transfer of Sites with Low Read Submission Performance from Class 2 and 3 into Class 4 </t>
    </r>
    <r>
      <rPr>
        <sz val="12"/>
        <color rgb="FFFF0000"/>
        <rFont val="Arial"/>
        <family val="2"/>
        <charset val="204"/>
      </rPr>
      <t>(adopted)</t>
    </r>
  </si>
  <si>
    <t>0703</t>
  </si>
  <si>
    <t>Correction to Modification 0689S 'Improvements to Margins Notice Arrangements'</t>
  </si>
  <si>
    <t>0704</t>
  </si>
  <si>
    <t>Review of Transporter Theft Reporting</t>
  </si>
  <si>
    <t>0705</t>
  </si>
  <si>
    <t>NTS Capacity Access Review</t>
  </si>
  <si>
    <t>Creation of new charge to recover Last Resort Supply Payments</t>
  </si>
  <si>
    <t>Target, Measure and Reporting Product Class 4 Read Performance</t>
  </si>
  <si>
    <t>CDSP to convert Class 2, 3 or 4 meter points to Class 1 when G1.6.15 criteria are met</t>
  </si>
  <si>
    <t>Instances where Shippers can exit commercial agreements with an independent Supplier</t>
  </si>
  <si>
    <t>0706</t>
  </si>
  <si>
    <t>Introducing ‘Performance Assurance Framework Administrator’ as a new User type to the Data Permissions Matrix</t>
  </si>
  <si>
    <t>0707</t>
  </si>
  <si>
    <t>0708</t>
  </si>
  <si>
    <t xml:space="preserve">Re-ordering of the UNC in advance of Faster Switching </t>
  </si>
  <si>
    <t>0709</t>
  </si>
  <si>
    <t>Amendment of references to Data Protection Act for GDPR</t>
  </si>
  <si>
    <t>Wales &amp; West Utilites</t>
  </si>
  <si>
    <t>0710</t>
  </si>
  <si>
    <t>CDSP provision of Class 1 read
service</t>
  </si>
  <si>
    <t>0711</t>
  </si>
  <si>
    <t>Update of AUG Table to reflect new EUC bands</t>
  </si>
  <si>
    <t>Note: 9/9/19 Mod 0702 assigned same LT provider as Mod 0697 for continuity</t>
  </si>
  <si>
    <t>0712</t>
  </si>
  <si>
    <t>Amending the oxygen content limit in the Network Entry Agreement (NEA) at the St Fergus SAGE plant</t>
  </si>
  <si>
    <t xml:space="preserve">OMV Gas Marketing and Trading GmbH </t>
  </si>
  <si>
    <t>Panel Requested Text 21/11/2019</t>
  </si>
  <si>
    <t>Panel Requested Text 21/11/19</t>
  </si>
  <si>
    <t>0713</t>
  </si>
  <si>
    <t>Amendments to TPD V3.1.7 Independent Assessment table</t>
  </si>
  <si>
    <t>Transmission &amp; Distribution</t>
  </si>
  <si>
    <t>Panel Requested Text 19/12/2019</t>
  </si>
  <si>
    <t>Appealed</t>
  </si>
  <si>
    <t>0714</t>
  </si>
  <si>
    <t>Amendment to Network Entry Provision at Perenco Bacton terminal</t>
  </si>
  <si>
    <t>Panel Requested Text 16/01/20</t>
  </si>
  <si>
    <t>0715</t>
  </si>
  <si>
    <t>0716</t>
  </si>
  <si>
    <t>Revision of Overrun Charge Multiplier</t>
  </si>
  <si>
    <t xml:space="preserve">Transmission </t>
  </si>
  <si>
    <t>Panel Requested Text 20/02/2020</t>
  </si>
  <si>
    <t>0717</t>
  </si>
  <si>
    <t>0718</t>
  </si>
  <si>
    <t xml:space="preserve">Storengy UK </t>
  </si>
  <si>
    <t>Increasing the Storage Transmission Capacity Charge Discount to 80%</t>
  </si>
  <si>
    <t>na</t>
  </si>
  <si>
    <t>Introduction of a Conditional Discount for Avoiding Inefficient Bypass of the NTS</t>
  </si>
  <si>
    <t>South Hook Gas</t>
  </si>
  <si>
    <t>VPI Immingham LLP</t>
  </si>
  <si>
    <t>Introduction of Conditional Discounts for Avoiding Inefficient Bypass of the NTS</t>
  </si>
  <si>
    <t>0719</t>
  </si>
  <si>
    <t>0720</t>
  </si>
  <si>
    <t>Calculation of Energy Value of Gas</t>
  </si>
  <si>
    <t xml:space="preserve">Amendments to the Agreed Target Quantity at the Moffat Interconnection Point </t>
  </si>
  <si>
    <t>Amendment of the Data Permission Matrix and UNC TPD Section V5 to add Electricity System Operator (ESO) as a new User type</t>
  </si>
  <si>
    <t>Introduction of Conditional Discounts for Avoiding Inefficient Bypass of the NTS with 28km Distance Cap</t>
  </si>
  <si>
    <t>Introduction of Conditional Capacity Discount for Avoiding Inefficient Bypass of the NTS</t>
  </si>
  <si>
    <t>RWE</t>
  </si>
  <si>
    <t xml:space="preserve">V </t>
  </si>
  <si>
    <t>Panel Requested Text 19/03/2020</t>
  </si>
  <si>
    <t>0679</t>
  </si>
  <si>
    <t>N/A - Enabling Modification</t>
  </si>
  <si>
    <t>N/A - Request</t>
  </si>
  <si>
    <t>N/A - National Grid</t>
  </si>
  <si>
    <t>Other Codes Impacted</t>
  </si>
  <si>
    <t>Other Codes</t>
  </si>
  <si>
    <t>IGT</t>
  </si>
  <si>
    <t>DCUSA</t>
  </si>
  <si>
    <t>MRA</t>
  </si>
  <si>
    <t>BSC</t>
  </si>
  <si>
    <t>CUSC</t>
  </si>
  <si>
    <t>SEC</t>
  </si>
  <si>
    <t>SPAA</t>
  </si>
  <si>
    <t>STC</t>
  </si>
  <si>
    <t>Distribution Code</t>
  </si>
  <si>
    <t>IGT UNC</t>
  </si>
  <si>
    <t>Multiple</t>
  </si>
  <si>
    <t>0721</t>
  </si>
  <si>
    <t>0722</t>
  </si>
  <si>
    <t>0723</t>
  </si>
  <si>
    <t>0724</t>
  </si>
  <si>
    <t xml:space="preserve">Shipper submitted AQ Corrections during COVID-19 </t>
  </si>
  <si>
    <t>Allow Users to submit Estimated Meter Reading during COVID-19</t>
  </si>
  <si>
    <t>Use of the Isolation Flag to identify sites with abnormal load reduction during COVID-19 period</t>
  </si>
  <si>
    <t>Amendment to Ratchet charges during COVID-19 period</t>
  </si>
  <si>
    <t>0725</t>
  </si>
  <si>
    <t xml:space="preserve">Ability to Reflect the Correct Customer Network Use and System Offtake Quantity (SOQ) During COVID-19 </t>
  </si>
  <si>
    <t>0726</t>
  </si>
  <si>
    <t>COVID-19 Liquidity Relief Scheme for Shippers</t>
  </si>
  <si>
    <t>0727</t>
  </si>
  <si>
    <t>0728</t>
  </si>
  <si>
    <t>Introduction of Conditional Discount for Avoiding Inefficient Bypass of the NTS with 28km distance cap</t>
  </si>
  <si>
    <t>Introduction of a Capacity Discount to Avoid Inefficient Bypass of the NTS</t>
  </si>
  <si>
    <t>0729</t>
  </si>
  <si>
    <t>Applying a discount to the Revenue Recovery Charge at Storage Points</t>
  </si>
  <si>
    <t>Storengy UK Ltd</t>
  </si>
  <si>
    <t>0730</t>
  </si>
  <si>
    <t>COVID-19 Capacity Retention Process</t>
  </si>
  <si>
    <t>0731</t>
  </si>
  <si>
    <t>0732</t>
  </si>
  <si>
    <t>Performance Assurance Committee voting arrangements</t>
  </si>
  <si>
    <t>0733</t>
  </si>
  <si>
    <t>UNC Section Y clarification post decision on implementation of Modification 0678A</t>
  </si>
  <si>
    <t>Introduction of an Annual Modification Panel Report</t>
  </si>
  <si>
    <t>0734</t>
  </si>
  <si>
    <t>Reporting Valid Confirmed Theft of Gas into Central Systems</t>
  </si>
  <si>
    <t>Transfer of Sites with Low Read Submission Performance from Class 2 and 3 into Class 4 (adopted)</t>
  </si>
  <si>
    <t>Panel Requested Text
19/06/2020</t>
  </si>
  <si>
    <t>Panel Requested Text
19/08/2020</t>
  </si>
  <si>
    <t>0735</t>
  </si>
  <si>
    <t>UNC Changes as a consequence of the absence of trade agreement/s between the United Kingdom and the European Union (‘no deal’)</t>
  </si>
  <si>
    <t>0736</t>
  </si>
  <si>
    <t>Clarificatory change to the AQ amendment process within TPD G2.3</t>
  </si>
  <si>
    <t>0737</t>
  </si>
  <si>
    <t>Panel Requested Text
17/09/2020</t>
  </si>
  <si>
    <t>Panel Requested Text 17/09/20</t>
  </si>
  <si>
    <t>0738</t>
  </si>
  <si>
    <t>0739</t>
  </si>
  <si>
    <t>Aggregate overrun regime for Original Capacity held at the Bacton ASEPs</t>
  </si>
  <si>
    <t>Incremental NTS Entry Capacity Surrender</t>
  </si>
  <si>
    <t>Distribution and Transmission</t>
  </si>
  <si>
    <t xml:space="preserve">0740 </t>
  </si>
  <si>
    <t>0740 - Amending the Formula Year AQ approach for 2021/2 Formula Year</t>
  </si>
  <si>
    <t>none</t>
  </si>
  <si>
    <t>Panel Requested Text
15/10/2020</t>
  </si>
  <si>
    <t xml:space="preserve">tbc </t>
  </si>
  <si>
    <t>0741</t>
  </si>
  <si>
    <t>Updating specific gender references to neutral terms</t>
  </si>
  <si>
    <t>Transfer of NTS Entry Capacity from a Capacity Abandoned ASEP</t>
  </si>
  <si>
    <t>0742</t>
  </si>
  <si>
    <t>Amendment to Gas Quality NTS Entry Specification at the St Fergus SAGE System Entry Point</t>
  </si>
  <si>
    <t>0743</t>
  </si>
  <si>
    <t>Revisions to User Termination Provisions</t>
  </si>
  <si>
    <t>0745</t>
  </si>
  <si>
    <t>0744</t>
  </si>
  <si>
    <t>Mandatory Setting of Auction Bid Parameters</t>
  </si>
  <si>
    <t>Remove redundant reference to NTS Optional Commodity Charges</t>
  </si>
  <si>
    <t>Panel requested Text 19/11/2020</t>
  </si>
  <si>
    <t xml:space="preserve">0746 </t>
  </si>
  <si>
    <t>Clarificatory change to the AQ amendment process within TPD G2.3 (Renumbered as 0746)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</si>
</sst>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7" x14ac:knownFonts="1">
    <font>
      <sz val="12"/>
      <name val="Arial"/>
      <family val="2"/>
      <charset val="204"/>
    </font>
    <font>
      <sz val="12"/>
      <color indexed="8"/>
      <name val="Calibri"/>
      <family val="2"/>
    </font>
    <font>
      <b/>
      <sz val="12"/>
      <name val="Arial"/>
      <family val="2"/>
      <charset val="204"/>
    </font>
    <font>
      <b/>
      <u/>
      <sz val="2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Verdana"/>
      <family val="2"/>
    </font>
    <font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1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2"/>
      <color indexed="8"/>
      <name val="Calibri"/>
      <family val="2"/>
    </font>
    <font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Calibri"/>
      <family val="2"/>
    </font>
    <font>
      <sz val="12"/>
      <color indexed="9"/>
      <name val="Arial"/>
      <family val="2"/>
      <charset val="204"/>
    </font>
    <font>
      <strike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</font>
    <font>
      <sz val="12"/>
      <color indexed="55"/>
      <name val="Arial"/>
      <family val="2"/>
      <charset val="204"/>
    </font>
    <font>
      <b/>
      <sz val="12"/>
      <color indexed="55"/>
      <name val="Arial"/>
      <family val="2"/>
      <charset val="204"/>
    </font>
    <font>
      <sz val="12"/>
      <color indexed="55"/>
      <name val="Arial"/>
      <family val="2"/>
      <charset val="204"/>
    </font>
    <font>
      <i/>
      <sz val="12"/>
      <color indexed="55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2"/>
      <color theme="11"/>
      <name val="Arial"/>
      <family val="2"/>
      <charset val="204"/>
    </font>
    <font>
      <sz val="12"/>
      <name val="Arial"/>
      <family val="2"/>
    </font>
    <font>
      <sz val="12"/>
      <color rgb="FF008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rgb="FFFF0000"/>
      <name val="Arial"/>
      <family val="2"/>
      <charset val="204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3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wrapText="1"/>
      <protection locked="0" hidden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15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5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vertical="justify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hidden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0" fillId="0" borderId="3" xfId="0" applyFont="1" applyBorder="1" applyAlignment="1" applyProtection="1">
      <alignment vertical="center" wrapText="1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/>
    </xf>
    <xf numFmtId="0" fontId="24" fillId="0" borderId="5" xfId="0" applyFont="1" applyBorder="1" applyAlignment="1" applyProtection="1">
      <alignment horizontal="center"/>
      <protection hidden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4" fillId="0" borderId="0" xfId="0" applyFont="1"/>
    <xf numFmtId="0" fontId="24" fillId="0" borderId="6" xfId="0" applyFont="1" applyBorder="1"/>
    <xf numFmtId="0" fontId="24" fillId="0" borderId="7" xfId="0" applyFont="1" applyBorder="1"/>
    <xf numFmtId="0" fontId="24" fillId="0" borderId="8" xfId="0" applyFont="1" applyBorder="1"/>
    <xf numFmtId="0" fontId="24" fillId="0" borderId="3" xfId="0" applyFont="1" applyBorder="1"/>
    <xf numFmtId="0" fontId="23" fillId="0" borderId="5" xfId="0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6" fillId="0" borderId="3" xfId="0" applyFont="1" applyBorder="1" applyAlignment="1" applyProtection="1">
      <alignment vertical="center" wrapText="1"/>
      <protection locked="0"/>
    </xf>
    <xf numFmtId="0" fontId="27" fillId="0" borderId="3" xfId="0" applyFont="1" applyBorder="1" applyAlignment="1" applyProtection="1">
      <alignment vertical="center" wrapText="1"/>
      <protection locked="0"/>
    </xf>
    <xf numFmtId="49" fontId="27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15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5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5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5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15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5" fontId="29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5" fontId="12" fillId="0" borderId="0" xfId="0" applyNumberFormat="1" applyFont="1" applyAlignment="1">
      <alignment vertical="center"/>
    </xf>
    <xf numFmtId="15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49" fontId="4" fillId="0" borderId="21" xfId="0" quotePrefix="1" applyNumberFormat="1" applyFont="1" applyBorder="1" applyAlignment="1" applyProtection="1">
      <alignment horizontal="right" vertical="center" wrapText="1"/>
      <protection locked="0"/>
    </xf>
    <xf numFmtId="49" fontId="4" fillId="0" borderId="23" xfId="0" quotePrefix="1" applyNumberFormat="1" applyFont="1" applyBorder="1" applyAlignment="1" applyProtection="1">
      <alignment horizontal="right" vertical="center" wrapText="1"/>
      <protection locked="0"/>
    </xf>
    <xf numFmtId="49" fontId="4" fillId="0" borderId="25" xfId="0" quotePrefix="1" applyNumberFormat="1" applyFont="1" applyBorder="1" applyAlignment="1" applyProtection="1">
      <alignment horizontal="right" vertical="center" wrapText="1"/>
      <protection locked="0"/>
    </xf>
    <xf numFmtId="49" fontId="4" fillId="0" borderId="25" xfId="0" applyNumberFormat="1" applyFont="1" applyBorder="1" applyAlignment="1" applyProtection="1">
      <alignment horizontal="right" vertical="center" wrapText="1"/>
      <protection locked="0"/>
    </xf>
    <xf numFmtId="49" fontId="4" fillId="0" borderId="21" xfId="0" applyNumberFormat="1" applyFont="1" applyBorder="1" applyAlignment="1" applyProtection="1">
      <alignment horizontal="right" vertical="center" wrapText="1"/>
      <protection locked="0"/>
    </xf>
    <xf numFmtId="49" fontId="27" fillId="0" borderId="21" xfId="0" applyNumberFormat="1" applyFont="1" applyBorder="1" applyAlignment="1" applyProtection="1">
      <alignment horizontal="right" vertical="center" wrapText="1"/>
      <protection locked="0"/>
    </xf>
    <xf numFmtId="49" fontId="4" fillId="0" borderId="30" xfId="0" applyNumberFormat="1" applyFont="1" applyBorder="1" applyAlignment="1" applyProtection="1">
      <alignment horizontal="right" vertical="center" wrapText="1"/>
      <protection locked="0"/>
    </xf>
    <xf numFmtId="49" fontId="4" fillId="0" borderId="31" xfId="0" applyNumberFormat="1" applyFont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15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15" fontId="29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horizontal="center" vertical="center" wrapText="1"/>
      <protection locked="0"/>
    </xf>
    <xf numFmtId="15" fontId="4" fillId="0" borderId="2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 applyProtection="1">
      <alignment vertical="center" wrapText="1"/>
      <protection locked="0"/>
    </xf>
    <xf numFmtId="0" fontId="29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4" fontId="3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" fontId="2" fillId="0" borderId="1" xfId="0" applyNumberFormat="1" applyFont="1" applyBorder="1" applyAlignment="1" applyProtection="1">
      <alignment horizontal="center" vertical="center" wrapText="1"/>
      <protection locked="0"/>
    </xf>
    <xf numFmtId="16" fontId="28" fillId="0" borderId="1" xfId="0" applyNumberFormat="1" applyFont="1" applyBorder="1" applyAlignment="1" applyProtection="1">
      <alignment horizontal="center" vertical="center" wrapText="1"/>
      <protection locked="0"/>
    </xf>
    <xf numFmtId="14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left" vertical="center" wrapText="1"/>
      <protection locked="0"/>
    </xf>
    <xf numFmtId="14" fontId="3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1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1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9" xfId="0" applyNumberFormat="1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left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14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14" fontId="4" fillId="0" borderId="26" xfId="0" applyNumberFormat="1" applyFont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4" fontId="15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4" fontId="26" fillId="0" borderId="1" xfId="0" applyNumberFormat="1" applyFont="1" applyBorder="1" applyAlignment="1" applyProtection="1">
      <alignment horizontal="center" vertical="center" wrapText="1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14" fontId="20" fillId="0" borderId="3" xfId="0" applyNumberFormat="1" applyFont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Protection="1"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14" fontId="1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64" fontId="15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164" fontId="15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5" fillId="2" borderId="27" xfId="0" applyFont="1" applyFill="1" applyBorder="1" applyAlignment="1" applyProtection="1">
      <alignment horizontal="center" vertical="center" wrapText="1"/>
      <protection locked="0"/>
    </xf>
    <xf numFmtId="164" fontId="1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4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wrapText="1"/>
      <protection locked="0"/>
    </xf>
    <xf numFmtId="14" fontId="14" fillId="0" borderId="3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Protection="1">
      <protection locked="0"/>
    </xf>
    <xf numFmtId="0" fontId="0" fillId="0" borderId="34" xfId="0" applyBorder="1" applyProtection="1"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14" fontId="15" fillId="0" borderId="31" xfId="0" applyNumberFormat="1" applyFont="1" applyBorder="1" applyAlignment="1" applyProtection="1">
      <alignment horizontal="center" vertical="center" wrapText="1"/>
      <protection locked="0"/>
    </xf>
    <xf numFmtId="14" fontId="14" fillId="0" borderId="31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4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5" fontId="43" fillId="0" borderId="1" xfId="0" applyNumberFormat="1" applyFont="1" applyBorder="1" applyAlignment="1">
      <alignment vertical="center"/>
    </xf>
    <xf numFmtId="0" fontId="45" fillId="6" borderId="0" xfId="0" applyFont="1" applyFill="1" applyAlignment="1">
      <alignment horizontal="center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 wrapText="1"/>
    </xf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371"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107950</xdr:colOff>
          <xdr:row>0</xdr:row>
          <xdr:rowOff>76200</xdr:rowOff>
        </xdr:from>
        <xdr:to>
          <xdr:col>6</xdr:col>
          <xdr:colOff>0</xdr:colOff>
          <xdr:row>0</xdr:row>
          <xdr:rowOff>336550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New Modification</a:t>
              </a:r>
            </a:p>
            <a:p>
              <a:pPr algn="ctr" rtl="0">
                <a:defRPr sz="1000"/>
              </a:pPr>
              <a:endPara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Q556"/>
  <sheetViews>
    <sheetView showGridLines="0" tabSelected="1" showOutlineSymbols="0" zoomScale="80" zoomScaleNormal="80" zoomScalePageLayoutView="80" workbookViewId="0">
      <pane xSplit="2" ySplit="3" topLeftCell="C4" activePane="bottomRight" state="frozen"/>
      <selection pane="topRight"/>
      <selection pane="bottomLeft"/>
      <selection pane="bottomRight" sqref="A1:C1"/>
    </sheetView>
  </sheetViews>
  <sheetFormatPr defaultColWidth="9.69140625" defaultRowHeight="15.5" x14ac:dyDescent="0.35"/>
  <cols>
    <col min="1" max="1" width="5.3046875" style="62" customWidth="1"/>
    <col min="2" max="2" width="4.53515625" style="3" customWidth="1"/>
    <col min="3" max="3" width="39" style="101" customWidth="1"/>
    <col min="4" max="4" width="17.3046875" style="3" customWidth="1"/>
    <col min="5" max="5" width="10.3046875" style="3" customWidth="1"/>
    <col min="6" max="6" width="10.3046875" style="252" customWidth="1"/>
    <col min="7" max="7" width="14.3046875" style="1" customWidth="1"/>
    <col min="8" max="8" width="14.3046875" style="1" hidden="1" customWidth="1"/>
    <col min="9" max="9" width="13" style="1" customWidth="1"/>
    <col min="10" max="10" width="15" style="1" customWidth="1"/>
    <col min="11" max="11" width="14.84375" style="252" customWidth="1"/>
    <col min="12" max="12" width="12.69140625" style="4" customWidth="1"/>
    <col min="13" max="13" width="16.69140625" style="1" hidden="1" customWidth="1"/>
    <col min="14" max="14" width="31.07421875" style="1" hidden="1" customWidth="1"/>
    <col min="15" max="15" width="21.53515625" style="1" customWidth="1"/>
    <col min="16" max="16" width="9.3046875" style="1" customWidth="1"/>
    <col min="17" max="17" width="14.3046875" style="1" customWidth="1"/>
    <col min="18" max="18" width="12.69140625" style="1" bestFit="1" customWidth="1"/>
    <col min="19" max="19" width="13" style="1" customWidth="1"/>
    <col min="20" max="20" width="9.69140625" style="1"/>
    <col min="21" max="21" width="9.69140625" style="1" customWidth="1"/>
    <col min="22" max="22" width="9.69140625" style="1" hidden="1" customWidth="1"/>
    <col min="23" max="30" width="9.69140625" style="1"/>
    <col min="31" max="36" width="9.69140625" style="1" hidden="1" customWidth="1"/>
    <col min="37" max="16384" width="9.69140625" style="1"/>
  </cols>
  <sheetData>
    <row r="1" spans="1:23" s="252" customFormat="1" ht="28" customHeight="1" x14ac:dyDescent="0.5">
      <c r="A1" s="271" t="s">
        <v>129</v>
      </c>
      <c r="B1" s="271"/>
      <c r="C1" s="271"/>
      <c r="D1" s="251"/>
      <c r="E1" s="251"/>
      <c r="F1" s="251"/>
      <c r="G1" s="251"/>
      <c r="H1" s="251"/>
      <c r="I1" s="251"/>
      <c r="J1" s="251"/>
      <c r="K1" s="251"/>
      <c r="L1" s="252" t="s">
        <v>210</v>
      </c>
    </row>
    <row r="2" spans="1:23" s="252" customFormat="1" ht="24" customHeight="1" thickBot="1" x14ac:dyDescent="0.4">
      <c r="A2" s="270" t="s">
        <v>44</v>
      </c>
      <c r="B2" s="270"/>
      <c r="C2" s="270"/>
      <c r="D2" s="270"/>
      <c r="E2" s="270"/>
      <c r="F2" s="270"/>
      <c r="G2" s="270"/>
      <c r="H2" s="270"/>
      <c r="I2" s="270"/>
      <c r="J2" s="270"/>
      <c r="L2" s="253"/>
    </row>
    <row r="3" spans="1:23" s="252" customFormat="1" ht="60" customHeight="1" thickBot="1" x14ac:dyDescent="0.4">
      <c r="A3" s="254" t="s">
        <v>324</v>
      </c>
      <c r="B3" s="255"/>
      <c r="C3" s="256" t="s">
        <v>125</v>
      </c>
      <c r="D3" s="255" t="s">
        <v>220</v>
      </c>
      <c r="E3" s="255" t="s">
        <v>221</v>
      </c>
      <c r="F3" s="255" t="s">
        <v>301</v>
      </c>
      <c r="G3" s="257" t="s">
        <v>139</v>
      </c>
      <c r="H3" s="255" t="s">
        <v>893</v>
      </c>
      <c r="I3" s="257" t="s">
        <v>338</v>
      </c>
      <c r="J3" s="257" t="s">
        <v>122</v>
      </c>
      <c r="K3" s="257" t="s">
        <v>120</v>
      </c>
      <c r="L3" s="257" t="s">
        <v>358</v>
      </c>
      <c r="M3" s="257" t="s">
        <v>325</v>
      </c>
      <c r="N3" s="258"/>
      <c r="O3" s="255" t="s">
        <v>55</v>
      </c>
      <c r="P3" s="255" t="s">
        <v>124</v>
      </c>
      <c r="Q3" s="255" t="s">
        <v>56</v>
      </c>
      <c r="R3" s="255" t="s">
        <v>57</v>
      </c>
      <c r="S3" s="255" t="s">
        <v>58</v>
      </c>
      <c r="T3" s="255" t="s">
        <v>59</v>
      </c>
      <c r="U3" s="259" t="s">
        <v>60</v>
      </c>
      <c r="V3" s="260"/>
      <c r="W3" s="261"/>
    </row>
    <row r="4" spans="1:23" ht="60" customHeight="1" thickTop="1" x14ac:dyDescent="0.35">
      <c r="A4" s="111" t="s">
        <v>967</v>
      </c>
      <c r="B4" s="22"/>
      <c r="C4" s="9" t="s">
        <v>941</v>
      </c>
      <c r="D4" s="31" t="s">
        <v>812</v>
      </c>
      <c r="E4" s="67">
        <v>44155</v>
      </c>
      <c r="F4" s="262" t="str">
        <f>LOOKUP($J4,Lookups!$A$3:$A$18, Lookups!$C$3:$C$18)</f>
        <v>Live</v>
      </c>
      <c r="G4" s="66" t="s">
        <v>306</v>
      </c>
      <c r="H4" s="66"/>
      <c r="I4" s="66" t="s">
        <v>230</v>
      </c>
      <c r="J4" s="66" t="s">
        <v>334</v>
      </c>
      <c r="K4" s="263" t="str">
        <f>LOOKUP(J4,Lookups!$A$3:$A$20,Lookups!$B$3:$B$20)</f>
        <v>Report to Panel</v>
      </c>
      <c r="L4" s="79">
        <v>44301</v>
      </c>
      <c r="M4" s="126"/>
      <c r="N4" s="72"/>
      <c r="O4" s="31" t="s">
        <v>570</v>
      </c>
      <c r="P4" s="127"/>
      <c r="Q4" s="136"/>
      <c r="R4" s="129"/>
      <c r="S4" s="129"/>
      <c r="T4" s="130"/>
      <c r="U4" s="131"/>
      <c r="V4" s="124" t="str">
        <f t="shared" ref="V4:V16" si="0">IF(AND(F4="Live",K4="Ofgem decision"),"Yes","No")</f>
        <v>No</v>
      </c>
      <c r="W4" s="125"/>
    </row>
    <row r="5" spans="1:23" ht="60" customHeight="1" x14ac:dyDescent="0.35">
      <c r="A5" s="111" t="s">
        <v>962</v>
      </c>
      <c r="B5" s="22"/>
      <c r="C5" s="9" t="s">
        <v>964</v>
      </c>
      <c r="D5" s="31" t="s">
        <v>219</v>
      </c>
      <c r="E5" s="67">
        <v>44147</v>
      </c>
      <c r="F5" s="262" t="str">
        <f>LOOKUP($J5,Lookups!$A$3:$A$18, Lookups!$C$3:$C$18)</f>
        <v>Live</v>
      </c>
      <c r="G5" s="66" t="s">
        <v>306</v>
      </c>
      <c r="H5" s="66"/>
      <c r="I5" s="66" t="s">
        <v>319</v>
      </c>
      <c r="J5" s="66" t="s">
        <v>334</v>
      </c>
      <c r="K5" s="263" t="str">
        <f>LOOKUP(J5,Lookups!$A$3:$A$20,Lookups!$B$3:$B$20)</f>
        <v>Report to Panel</v>
      </c>
      <c r="L5" s="79">
        <v>44245</v>
      </c>
      <c r="M5" s="126"/>
      <c r="N5" s="72"/>
      <c r="O5" s="31" t="s">
        <v>892</v>
      </c>
      <c r="P5" s="127"/>
      <c r="Q5" s="136"/>
      <c r="R5" s="129"/>
      <c r="S5" s="129"/>
      <c r="T5" s="130"/>
      <c r="U5" s="131"/>
      <c r="V5" s="124" t="str">
        <f t="shared" si="0"/>
        <v>No</v>
      </c>
      <c r="W5" s="125"/>
    </row>
    <row r="6" spans="1:23" ht="60" customHeight="1" x14ac:dyDescent="0.35">
      <c r="A6" s="111" t="s">
        <v>963</v>
      </c>
      <c r="B6" s="22" t="s">
        <v>440</v>
      </c>
      <c r="C6" s="9" t="s">
        <v>965</v>
      </c>
      <c r="D6" s="31" t="s">
        <v>219</v>
      </c>
      <c r="E6" s="67">
        <v>44141</v>
      </c>
      <c r="F6" s="262" t="str">
        <f>LOOKUP($J6,Lookups!$A$3:$A$18, Lookups!$C$3:$C$18)</f>
        <v>Closed</v>
      </c>
      <c r="G6" s="66" t="s">
        <v>306</v>
      </c>
      <c r="H6" s="66"/>
      <c r="I6" s="66" t="s">
        <v>202</v>
      </c>
      <c r="J6" s="66" t="s">
        <v>226</v>
      </c>
      <c r="K6" s="263" t="str">
        <f>LOOKUP(J6,Lookups!$A$3:$A$20,Lookups!$B$3:$B$20)</f>
        <v>Effective date</v>
      </c>
      <c r="L6" s="79">
        <v>44176</v>
      </c>
      <c r="M6" s="126"/>
      <c r="N6" s="72"/>
      <c r="O6" s="31" t="s">
        <v>892</v>
      </c>
      <c r="P6" s="127"/>
      <c r="Q6" s="136"/>
      <c r="R6" s="129"/>
      <c r="S6" s="129"/>
      <c r="T6" s="130"/>
      <c r="U6" s="131"/>
      <c r="V6" s="124" t="str">
        <f t="shared" si="0"/>
        <v>No</v>
      </c>
      <c r="W6" s="125"/>
    </row>
    <row r="7" spans="1:23" ht="60" customHeight="1" x14ac:dyDescent="0.35">
      <c r="A7" s="111" t="s">
        <v>960</v>
      </c>
      <c r="B7" s="22" t="s">
        <v>437</v>
      </c>
      <c r="C7" s="9" t="s">
        <v>961</v>
      </c>
      <c r="D7" s="31" t="s">
        <v>219</v>
      </c>
      <c r="E7" s="67">
        <v>44141</v>
      </c>
      <c r="F7" s="262" t="str">
        <f>LOOKUP($J7,Lookups!$A$3:$A$18, Lookups!$C$3:$C$18)</f>
        <v>Live</v>
      </c>
      <c r="G7" s="66" t="s">
        <v>306</v>
      </c>
      <c r="H7" s="66"/>
      <c r="I7" s="66" t="s">
        <v>319</v>
      </c>
      <c r="J7" s="66" t="s">
        <v>334</v>
      </c>
      <c r="K7" s="263" t="str">
        <f>LOOKUP(J7,Lookups!$A$3:$A$20,Lookups!$B$3:$B$20)</f>
        <v>Report to Panel</v>
      </c>
      <c r="L7" s="79">
        <v>44245</v>
      </c>
      <c r="M7" s="126"/>
      <c r="N7" s="72"/>
      <c r="O7" s="31" t="s">
        <v>892</v>
      </c>
      <c r="P7" s="127"/>
      <c r="Q7" s="136"/>
      <c r="R7" s="129"/>
      <c r="S7" s="129"/>
      <c r="T7" s="130"/>
      <c r="U7" s="131"/>
      <c r="V7" s="124" t="str">
        <f t="shared" si="0"/>
        <v>No</v>
      </c>
      <c r="W7" s="125"/>
    </row>
    <row r="8" spans="1:23" ht="60" customHeight="1" x14ac:dyDescent="0.35">
      <c r="A8" s="111" t="s">
        <v>958</v>
      </c>
      <c r="B8" s="22"/>
      <c r="C8" s="9" t="s">
        <v>959</v>
      </c>
      <c r="D8" s="31" t="s">
        <v>219</v>
      </c>
      <c r="E8" s="67">
        <v>44141</v>
      </c>
      <c r="F8" s="262" t="str">
        <f>LOOKUP($J8,Lookups!$A$3:$A$18, Lookups!$C$3:$C$18)</f>
        <v>Live</v>
      </c>
      <c r="G8" s="66" t="s">
        <v>306</v>
      </c>
      <c r="H8" s="66"/>
      <c r="I8" s="66" t="s">
        <v>319</v>
      </c>
      <c r="J8" s="66" t="s">
        <v>140</v>
      </c>
      <c r="K8" s="263" t="str">
        <f>LOOKUP(J8,Lookups!$A$3:$A$20,Lookups!$B$3:$B$20)</f>
        <v>Panel Consideration</v>
      </c>
      <c r="L8" s="79">
        <v>44154</v>
      </c>
      <c r="M8" s="126"/>
      <c r="N8" s="72"/>
      <c r="O8" s="31" t="s">
        <v>892</v>
      </c>
      <c r="P8" s="127"/>
      <c r="Q8" s="136"/>
      <c r="R8" s="129"/>
      <c r="S8" s="129"/>
      <c r="T8" s="130"/>
      <c r="U8" s="131"/>
      <c r="V8" s="124" t="str">
        <f t="shared" si="0"/>
        <v>No</v>
      </c>
      <c r="W8" s="125"/>
    </row>
    <row r="9" spans="1:23" ht="60" customHeight="1" x14ac:dyDescent="0.35">
      <c r="A9" s="111" t="s">
        <v>955</v>
      </c>
      <c r="B9" s="22" t="s">
        <v>437</v>
      </c>
      <c r="C9" s="9" t="s">
        <v>956</v>
      </c>
      <c r="D9" s="31" t="s">
        <v>337</v>
      </c>
      <c r="E9" s="67">
        <v>44127</v>
      </c>
      <c r="F9" s="262" t="str">
        <f>LOOKUP($J9,Lookups!$A$3:$A$18, Lookups!$C$3:$C$18)</f>
        <v>Live</v>
      </c>
      <c r="G9" s="66" t="s">
        <v>306</v>
      </c>
      <c r="H9" s="66"/>
      <c r="I9" s="66" t="s">
        <v>229</v>
      </c>
      <c r="J9" s="66" t="s">
        <v>140</v>
      </c>
      <c r="K9" s="263" t="str">
        <f>LOOKUP(J9,Lookups!$A$3:$A$20,Lookups!$B$3:$B$20)</f>
        <v>Panel Consideration</v>
      </c>
      <c r="L9" s="79">
        <v>44301</v>
      </c>
      <c r="M9" s="126"/>
      <c r="N9" s="72"/>
      <c r="O9" s="31" t="s">
        <v>570</v>
      </c>
      <c r="P9" s="127"/>
      <c r="Q9" s="136"/>
      <c r="R9" s="129"/>
      <c r="S9" s="129"/>
      <c r="T9" s="130"/>
      <c r="U9" s="131"/>
      <c r="V9" s="124" t="str">
        <f t="shared" si="0"/>
        <v>No</v>
      </c>
      <c r="W9" s="125"/>
    </row>
    <row r="10" spans="1:23" ht="60" customHeight="1" x14ac:dyDescent="0.35">
      <c r="A10" s="111" t="s">
        <v>950</v>
      </c>
      <c r="B10" s="22"/>
      <c r="C10" s="9" t="s">
        <v>951</v>
      </c>
      <c r="D10" s="31" t="s">
        <v>337</v>
      </c>
      <c r="E10" s="67">
        <v>44113</v>
      </c>
      <c r="F10" s="262" t="str">
        <f>LOOKUP($J10,Lookups!$A$3:$A$18, Lookups!$C$3:$C$18)</f>
        <v>Closed</v>
      </c>
      <c r="G10" s="66" t="s">
        <v>306</v>
      </c>
      <c r="H10" s="66"/>
      <c r="I10" s="66" t="s">
        <v>952</v>
      </c>
      <c r="J10" s="66" t="s">
        <v>419</v>
      </c>
      <c r="K10" s="263" t="str">
        <f>LOOKUP(J10,Lookups!$A$3:$A$20,Lookups!$B$3:$B$20)</f>
        <v>End of process</v>
      </c>
      <c r="L10" s="79">
        <v>44118</v>
      </c>
      <c r="M10" s="126"/>
      <c r="N10" s="72"/>
      <c r="O10" s="31"/>
      <c r="P10" s="127"/>
      <c r="Q10" s="136"/>
      <c r="R10" s="129"/>
      <c r="S10" s="129"/>
      <c r="T10" s="130"/>
      <c r="U10" s="131"/>
      <c r="V10" s="124" t="str">
        <f t="shared" si="0"/>
        <v>No</v>
      </c>
      <c r="W10" s="125"/>
    </row>
    <row r="11" spans="1:23" ht="60" customHeight="1" x14ac:dyDescent="0.35">
      <c r="A11" s="111" t="s">
        <v>946</v>
      </c>
      <c r="B11" s="22"/>
      <c r="C11" s="9" t="s">
        <v>947</v>
      </c>
      <c r="D11" s="31" t="s">
        <v>755</v>
      </c>
      <c r="E11" s="67">
        <v>44109</v>
      </c>
      <c r="F11" s="262" t="str">
        <f>LOOKUP($J11,Lookups!$A$3:$A$18, Lookups!$C$3:$C$18)</f>
        <v>Live</v>
      </c>
      <c r="G11" s="66" t="s">
        <v>306</v>
      </c>
      <c r="H11" s="66"/>
      <c r="I11" s="66" t="s">
        <v>319</v>
      </c>
      <c r="J11" s="66" t="s">
        <v>334</v>
      </c>
      <c r="K11" s="263" t="str">
        <f>LOOKUP(J11,Lookups!$A$3:$A$20,Lookups!$B$3:$B$20)</f>
        <v>Report to Panel</v>
      </c>
      <c r="L11" s="79">
        <v>44217</v>
      </c>
      <c r="M11" s="126"/>
      <c r="N11" s="72"/>
      <c r="O11" s="31" t="s">
        <v>892</v>
      </c>
      <c r="P11" s="127" t="s">
        <v>61</v>
      </c>
      <c r="Q11" s="136"/>
      <c r="R11" s="129"/>
      <c r="S11" s="129"/>
      <c r="T11" s="130"/>
      <c r="U11" s="131"/>
      <c r="V11" s="124" t="str">
        <f t="shared" si="0"/>
        <v>No</v>
      </c>
      <c r="W11" s="125"/>
    </row>
    <row r="12" spans="1:23" ht="60" customHeight="1" x14ac:dyDescent="0.35">
      <c r="A12" s="111" t="s">
        <v>945</v>
      </c>
      <c r="B12" s="22"/>
      <c r="C12" s="9" t="s">
        <v>948</v>
      </c>
      <c r="D12" s="31" t="s">
        <v>181</v>
      </c>
      <c r="E12" s="67">
        <v>44109</v>
      </c>
      <c r="F12" s="262" t="str">
        <f>LOOKUP($J12,Lookups!$A$3:$A$18, Lookups!$C$3:$C$18)</f>
        <v>Live</v>
      </c>
      <c r="G12" s="66" t="s">
        <v>306</v>
      </c>
      <c r="H12" s="66"/>
      <c r="I12" s="66" t="s">
        <v>319</v>
      </c>
      <c r="J12" s="66" t="s">
        <v>334</v>
      </c>
      <c r="K12" s="263" t="str">
        <f>LOOKUP(J12,Lookups!$A$3:$A$20,Lookups!$B$3:$B$20)</f>
        <v>Report to Panel</v>
      </c>
      <c r="L12" s="79">
        <v>44152</v>
      </c>
      <c r="M12" s="126"/>
      <c r="N12" s="72"/>
      <c r="O12" s="31" t="s">
        <v>892</v>
      </c>
      <c r="P12" s="127" t="s">
        <v>61</v>
      </c>
      <c r="Q12" s="136" t="s">
        <v>966</v>
      </c>
      <c r="R12" s="129"/>
      <c r="S12" s="129"/>
      <c r="T12" s="130"/>
      <c r="U12" s="131"/>
      <c r="V12" s="124" t="str">
        <f t="shared" si="0"/>
        <v>No</v>
      </c>
      <c r="W12" s="125"/>
    </row>
    <row r="13" spans="1:23" ht="60" customHeight="1" x14ac:dyDescent="0.35">
      <c r="A13" s="111" t="s">
        <v>942</v>
      </c>
      <c r="B13" s="22"/>
      <c r="C13" s="9" t="s">
        <v>957</v>
      </c>
      <c r="D13" s="31" t="s">
        <v>629</v>
      </c>
      <c r="E13" s="67">
        <v>44083</v>
      </c>
      <c r="F13" s="262" t="str">
        <f>LOOKUP($J13,Lookups!$A$3:$A$18, Lookups!$C$3:$C$18)</f>
        <v>Live</v>
      </c>
      <c r="G13" s="66" t="s">
        <v>306</v>
      </c>
      <c r="H13" s="66"/>
      <c r="I13" s="66" t="s">
        <v>202</v>
      </c>
      <c r="J13" s="66" t="s">
        <v>334</v>
      </c>
      <c r="K13" s="263" t="str">
        <f>LOOKUP(J13,Lookups!$A$3:$A$20,Lookups!$B$3:$B$20)</f>
        <v>Report to Panel</v>
      </c>
      <c r="L13" s="79">
        <v>44182</v>
      </c>
      <c r="M13" s="126"/>
      <c r="N13" s="72"/>
      <c r="O13" s="31" t="s">
        <v>892</v>
      </c>
      <c r="P13" s="127" t="s">
        <v>61</v>
      </c>
      <c r="Q13" s="136" t="s">
        <v>966</v>
      </c>
      <c r="R13" s="129"/>
      <c r="S13" s="129"/>
      <c r="T13" s="130"/>
      <c r="U13" s="131"/>
      <c r="V13" s="124" t="str">
        <f t="shared" si="0"/>
        <v>No</v>
      </c>
      <c r="W13" s="125"/>
    </row>
    <row r="14" spans="1:23" ht="60" customHeight="1" x14ac:dyDescent="0.35">
      <c r="A14" s="111" t="s">
        <v>940</v>
      </c>
      <c r="B14" s="22" t="s">
        <v>442</v>
      </c>
      <c r="C14" s="9" t="s">
        <v>968</v>
      </c>
      <c r="D14" s="31" t="s">
        <v>812</v>
      </c>
      <c r="E14" s="67">
        <v>44089</v>
      </c>
      <c r="F14" s="262" t="str">
        <f>LOOKUP($J14,Lookups!$A$3:$A$18, Lookups!$C$3:$C$18)</f>
        <v>Closed</v>
      </c>
      <c r="G14" s="66" t="s">
        <v>306</v>
      </c>
      <c r="H14" s="66"/>
      <c r="I14" s="66" t="s">
        <v>230</v>
      </c>
      <c r="J14" s="66" t="s">
        <v>419</v>
      </c>
      <c r="K14" s="263" t="str">
        <f>LOOKUP(J14,Lookups!$A$3:$A$20,Lookups!$B$3:$B$20)</f>
        <v>End of process</v>
      </c>
      <c r="L14" s="79">
        <v>44154</v>
      </c>
      <c r="M14" s="126"/>
      <c r="N14" s="72"/>
      <c r="O14" s="31" t="s">
        <v>570</v>
      </c>
      <c r="P14" s="127" t="s">
        <v>61</v>
      </c>
      <c r="Q14" s="136"/>
      <c r="R14" s="129"/>
      <c r="S14" s="129"/>
      <c r="T14" s="130"/>
      <c r="U14" s="131"/>
      <c r="V14" s="124" t="str">
        <f t="shared" si="0"/>
        <v>No</v>
      </c>
      <c r="W14" s="125"/>
    </row>
    <row r="15" spans="1:23" ht="60" customHeight="1" x14ac:dyDescent="0.35">
      <c r="A15" s="111" t="s">
        <v>940</v>
      </c>
      <c r="B15" s="22"/>
      <c r="C15" s="9" t="s">
        <v>941</v>
      </c>
      <c r="D15" s="31" t="s">
        <v>570</v>
      </c>
      <c r="E15" s="67">
        <v>44081</v>
      </c>
      <c r="F15" s="262" t="str">
        <f>LOOKUP($J15,Lookups!$A$3:$A$18, Lookups!$C$3:$C$18)</f>
        <v>Live</v>
      </c>
      <c r="G15" s="66" t="s">
        <v>306</v>
      </c>
      <c r="H15" s="66"/>
      <c r="I15" s="66" t="s">
        <v>230</v>
      </c>
      <c r="J15" s="66" t="s">
        <v>334</v>
      </c>
      <c r="K15" s="263" t="str">
        <f>LOOKUP(J15,Lookups!$A$3:$A$20,Lookups!$B$3:$B$20)</f>
        <v>Report to Panel</v>
      </c>
      <c r="L15" s="79">
        <v>44182</v>
      </c>
      <c r="M15" s="126"/>
      <c r="N15" s="72"/>
      <c r="O15" s="31" t="s">
        <v>570</v>
      </c>
      <c r="P15" s="127" t="s">
        <v>61</v>
      </c>
      <c r="Q15" s="128" t="s">
        <v>953</v>
      </c>
      <c r="R15" s="149">
        <v>44140</v>
      </c>
      <c r="S15" s="129"/>
      <c r="T15" s="130"/>
      <c r="U15" s="131"/>
      <c r="V15" s="124" t="str">
        <f t="shared" si="0"/>
        <v>No</v>
      </c>
      <c r="W15" s="125"/>
    </row>
    <row r="16" spans="1:23" ht="70" customHeight="1" x14ac:dyDescent="0.35">
      <c r="A16" s="111" t="s">
        <v>938</v>
      </c>
      <c r="B16" s="22"/>
      <c r="C16" s="9" t="s">
        <v>939</v>
      </c>
      <c r="D16" s="31" t="s">
        <v>219</v>
      </c>
      <c r="E16" s="67">
        <v>44078</v>
      </c>
      <c r="F16" s="262" t="str">
        <f>LOOKUP($J16,Lookups!$A$3:$A$18, Lookups!$C$3:$C$18)</f>
        <v>Live</v>
      </c>
      <c r="G16" s="66" t="s">
        <v>306</v>
      </c>
      <c r="H16" s="66"/>
      <c r="I16" s="66" t="s">
        <v>949</v>
      </c>
      <c r="J16" s="66" t="s">
        <v>228</v>
      </c>
      <c r="K16" s="263" t="str">
        <f>LOOKUP(J16,Lookups!$A$3:$A$20,Lookups!$B$3:$B$20)</f>
        <v>Consultation end</v>
      </c>
      <c r="L16" s="79">
        <v>44175</v>
      </c>
      <c r="M16" s="126"/>
      <c r="N16" s="72"/>
      <c r="O16" s="31" t="s">
        <v>892</v>
      </c>
      <c r="P16" s="127" t="s">
        <v>61</v>
      </c>
      <c r="Q16" s="136"/>
      <c r="R16" s="129"/>
      <c r="S16" s="129"/>
      <c r="T16" s="130"/>
      <c r="U16" s="131"/>
      <c r="V16" s="124" t="str">
        <f t="shared" si="0"/>
        <v>No</v>
      </c>
      <c r="W16" s="125"/>
    </row>
    <row r="17" spans="1:23" ht="60" customHeight="1" x14ac:dyDescent="0.35">
      <c r="A17" s="111" t="s">
        <v>933</v>
      </c>
      <c r="B17" s="22" t="s">
        <v>437</v>
      </c>
      <c r="C17" s="9" t="s">
        <v>934</v>
      </c>
      <c r="D17" s="31" t="s">
        <v>812</v>
      </c>
      <c r="E17" s="67">
        <v>44055</v>
      </c>
      <c r="F17" s="262" t="str">
        <f>LOOKUP($J17,Lookups!$A$3:$A$18, Lookups!$C$3:$C$18)</f>
        <v>Live</v>
      </c>
      <c r="G17" s="66" t="s">
        <v>422</v>
      </c>
      <c r="H17" s="66"/>
      <c r="I17" s="66" t="s">
        <v>230</v>
      </c>
      <c r="J17" s="66" t="s">
        <v>334</v>
      </c>
      <c r="K17" s="263" t="str">
        <f>LOOKUP(J17,Lookups!$A$3:$A$20,Lookups!$B$3:$B$20)</f>
        <v>Report to Panel</v>
      </c>
      <c r="L17" s="79">
        <v>44182</v>
      </c>
      <c r="M17" s="126"/>
      <c r="N17" s="72"/>
      <c r="O17" s="31" t="s">
        <v>141</v>
      </c>
      <c r="P17" s="127">
        <v>5</v>
      </c>
      <c r="Q17" s="136"/>
      <c r="R17" s="129"/>
      <c r="S17" s="129"/>
      <c r="T17" s="130"/>
      <c r="U17" s="131"/>
      <c r="V17" s="124" t="str">
        <f t="shared" ref="V17:V35" si="1">IF(AND(F17="Live",K17="Ofgem decision"),"Yes","No")</f>
        <v>No</v>
      </c>
      <c r="W17" s="125"/>
    </row>
    <row r="18" spans="1:23" ht="60" customHeight="1" x14ac:dyDescent="0.35">
      <c r="A18" s="111" t="s">
        <v>930</v>
      </c>
      <c r="B18" s="22" t="s">
        <v>440</v>
      </c>
      <c r="C18" s="9" t="s">
        <v>931</v>
      </c>
      <c r="D18" s="31" t="s">
        <v>219</v>
      </c>
      <c r="E18" s="67">
        <v>44053</v>
      </c>
      <c r="F18" s="262" t="str">
        <f>LOOKUP($J18,Lookups!$A$3:$A$18, Lookups!$C$3:$C$18)</f>
        <v>Closed</v>
      </c>
      <c r="G18" s="66" t="s">
        <v>260</v>
      </c>
      <c r="H18" s="66"/>
      <c r="I18" s="66" t="s">
        <v>430</v>
      </c>
      <c r="J18" s="66" t="s">
        <v>226</v>
      </c>
      <c r="K18" s="263" t="str">
        <f>LOOKUP(J18,Lookups!$A$3:$A$20,Lookups!$B$3:$B$20)</f>
        <v>Effective date</v>
      </c>
      <c r="L18" s="79">
        <v>44105</v>
      </c>
      <c r="M18" s="126"/>
      <c r="N18" s="72"/>
      <c r="O18" s="31" t="s">
        <v>892</v>
      </c>
      <c r="P18" s="127" t="s">
        <v>61</v>
      </c>
      <c r="Q18" s="136" t="s">
        <v>162</v>
      </c>
      <c r="R18" s="129"/>
      <c r="S18" s="129"/>
      <c r="T18" s="130"/>
      <c r="U18" s="131"/>
      <c r="V18" s="124" t="str">
        <f t="shared" si="1"/>
        <v>No</v>
      </c>
      <c r="W18" s="125"/>
    </row>
    <row r="19" spans="1:23" ht="60" customHeight="1" x14ac:dyDescent="0.35">
      <c r="A19" s="111" t="s">
        <v>928</v>
      </c>
      <c r="B19" s="22" t="s">
        <v>440</v>
      </c>
      <c r="C19" s="9" t="s">
        <v>929</v>
      </c>
      <c r="D19" s="31" t="s">
        <v>233</v>
      </c>
      <c r="E19" s="67">
        <v>44050</v>
      </c>
      <c r="F19" s="262" t="str">
        <f>LOOKUP($J19,Lookups!$A$3:$A$18, Lookups!$C$3:$C$18)</f>
        <v>Closed</v>
      </c>
      <c r="G19" s="66" t="s">
        <v>260</v>
      </c>
      <c r="H19" s="66"/>
      <c r="I19" s="66" t="s">
        <v>430</v>
      </c>
      <c r="J19" s="66" t="s">
        <v>226</v>
      </c>
      <c r="K19" s="263" t="str">
        <f>LOOKUP(J19,Lookups!$A$3:$A$20,Lookups!$B$3:$B$20)</f>
        <v>Effective date</v>
      </c>
      <c r="L19" s="79">
        <v>44088</v>
      </c>
      <c r="M19" s="126"/>
      <c r="N19" s="72"/>
      <c r="O19" s="31" t="s">
        <v>846</v>
      </c>
      <c r="P19" s="127" t="s">
        <v>61</v>
      </c>
      <c r="Q19" s="136" t="s">
        <v>162</v>
      </c>
      <c r="R19" s="129"/>
      <c r="S19" s="129"/>
      <c r="T19" s="130"/>
      <c r="U19" s="131"/>
      <c r="V19" s="124" t="str">
        <f t="shared" si="1"/>
        <v>No</v>
      </c>
      <c r="W19" s="125"/>
    </row>
    <row r="20" spans="1:23" ht="60" customHeight="1" x14ac:dyDescent="0.35">
      <c r="A20" s="111" t="s">
        <v>927</v>
      </c>
      <c r="B20" s="22" t="s">
        <v>437</v>
      </c>
      <c r="C20" s="9" t="s">
        <v>932</v>
      </c>
      <c r="D20" s="31" t="s">
        <v>812</v>
      </c>
      <c r="E20" s="67">
        <v>44049</v>
      </c>
      <c r="F20" s="262" t="str">
        <f>LOOKUP($J20,Lookups!$A$3:$A$18, Lookups!$C$3:$C$18)</f>
        <v>Live</v>
      </c>
      <c r="G20" s="66" t="s">
        <v>422</v>
      </c>
      <c r="H20" s="66"/>
      <c r="I20" s="66" t="s">
        <v>229</v>
      </c>
      <c r="J20" s="66" t="s">
        <v>228</v>
      </c>
      <c r="K20" s="263" t="str">
        <f>LOOKUP(J20,Lookups!$A$3:$A$20,Lookups!$B$3:$B$20)</f>
        <v>Consultation end</v>
      </c>
      <c r="L20" s="79">
        <v>44175</v>
      </c>
      <c r="M20" s="126"/>
      <c r="N20" s="72"/>
      <c r="O20" s="31" t="s">
        <v>570</v>
      </c>
      <c r="P20" s="127">
        <v>4</v>
      </c>
      <c r="Q20" s="128" t="s">
        <v>953</v>
      </c>
      <c r="R20" s="149">
        <v>44140</v>
      </c>
      <c r="S20" s="129"/>
      <c r="T20" s="130"/>
      <c r="U20" s="131"/>
      <c r="V20" s="124" t="str">
        <f t="shared" si="1"/>
        <v>No</v>
      </c>
      <c r="W20" s="125"/>
    </row>
    <row r="21" spans="1:23" ht="60" customHeight="1" x14ac:dyDescent="0.35">
      <c r="A21" s="111" t="s">
        <v>925</v>
      </c>
      <c r="B21" s="22"/>
      <c r="C21" s="9" t="s">
        <v>926</v>
      </c>
      <c r="D21" s="31" t="s">
        <v>812</v>
      </c>
      <c r="E21" s="67">
        <v>44012</v>
      </c>
      <c r="F21" s="262" t="str">
        <f>LOOKUP($J21,Lookups!$A$3:$A$18, Lookups!$C$3:$C$18)</f>
        <v>Live</v>
      </c>
      <c r="G21" s="66" t="s">
        <v>306</v>
      </c>
      <c r="H21" s="66"/>
      <c r="I21" s="66" t="s">
        <v>230</v>
      </c>
      <c r="J21" s="66" t="s">
        <v>381</v>
      </c>
      <c r="K21" s="263" t="str">
        <f>LOOKUP(J21,Lookups!$A$3:$A$20,Lookups!$B$3:$B$20)</f>
        <v>Panel Consideration</v>
      </c>
      <c r="L21" s="79">
        <v>44162</v>
      </c>
      <c r="M21" s="126"/>
      <c r="N21" s="72"/>
      <c r="O21" s="31" t="s">
        <v>142</v>
      </c>
      <c r="P21" s="127"/>
      <c r="Q21" s="134"/>
      <c r="R21" s="129"/>
      <c r="S21" s="149">
        <v>44014</v>
      </c>
      <c r="T21" s="130"/>
      <c r="U21" s="131"/>
      <c r="V21" s="124" t="str">
        <f t="shared" si="1"/>
        <v>No</v>
      </c>
      <c r="W21" s="125"/>
    </row>
    <row r="22" spans="1:23" ht="60" customHeight="1" x14ac:dyDescent="0.35">
      <c r="A22" s="111" t="s">
        <v>922</v>
      </c>
      <c r="B22" s="22"/>
      <c r="C22" s="9" t="s">
        <v>923</v>
      </c>
      <c r="D22" s="31" t="s">
        <v>924</v>
      </c>
      <c r="E22" s="67">
        <v>44006</v>
      </c>
      <c r="F22" s="262" t="str">
        <f>LOOKUP($J22,Lookups!$A$3:$A$18, Lookups!$C$3:$C$18)</f>
        <v>Live</v>
      </c>
      <c r="G22" s="66" t="s">
        <v>306</v>
      </c>
      <c r="H22" s="66"/>
      <c r="I22" s="66" t="s">
        <v>202</v>
      </c>
      <c r="J22" s="66" t="s">
        <v>231</v>
      </c>
      <c r="K22" s="263" t="str">
        <f>LOOKUP(J22,Lookups!$A$3:$A$20,Lookups!$B$3:$B$20)</f>
        <v>Ofgem decision</v>
      </c>
      <c r="L22" s="79">
        <v>44091</v>
      </c>
      <c r="M22" s="126"/>
      <c r="N22" s="72"/>
      <c r="O22" s="31" t="s">
        <v>219</v>
      </c>
      <c r="P22" s="127" t="s">
        <v>61</v>
      </c>
      <c r="Q22" s="128" t="s">
        <v>937</v>
      </c>
      <c r="R22" s="149">
        <v>44062</v>
      </c>
      <c r="S22" s="149">
        <v>44062</v>
      </c>
      <c r="T22" s="136" t="str">
        <f>IF(ISBLANK(S22)," ",IF(S22&lt;=R22,"Y","N"))</f>
        <v>Y</v>
      </c>
      <c r="U22" s="131"/>
      <c r="V22" s="124" t="str">
        <f t="shared" si="1"/>
        <v>Yes</v>
      </c>
      <c r="W22" s="125"/>
    </row>
    <row r="23" spans="1:23" ht="60" customHeight="1" x14ac:dyDescent="0.35">
      <c r="A23" s="111" t="s">
        <v>919</v>
      </c>
      <c r="B23" s="22" t="s">
        <v>655</v>
      </c>
      <c r="C23" s="9" t="s">
        <v>878</v>
      </c>
      <c r="D23" s="31" t="s">
        <v>755</v>
      </c>
      <c r="E23" s="67">
        <v>43991</v>
      </c>
      <c r="F23" s="262" t="str">
        <f>LOOKUP($J23,Lookups!$A$3:$A$18, Lookups!$C$3:$C$18)</f>
        <v>Live</v>
      </c>
      <c r="G23" s="66" t="s">
        <v>401</v>
      </c>
      <c r="H23" s="66"/>
      <c r="I23" s="66" t="s">
        <v>202</v>
      </c>
      <c r="J23" s="66" t="s">
        <v>231</v>
      </c>
      <c r="K23" s="263" t="str">
        <f>LOOKUP(J23,Lookups!$A$3:$A$20,Lookups!$B$3:$B$20)</f>
        <v>Ofgem decision</v>
      </c>
      <c r="L23" s="79">
        <v>44015</v>
      </c>
      <c r="M23" s="126"/>
      <c r="N23" s="72"/>
      <c r="O23" s="31" t="s">
        <v>219</v>
      </c>
      <c r="P23" s="127" t="s">
        <v>61</v>
      </c>
      <c r="Q23" s="134"/>
      <c r="R23" s="129"/>
      <c r="S23" s="129"/>
      <c r="T23" s="130"/>
      <c r="U23" s="131"/>
      <c r="V23" s="124" t="str">
        <f t="shared" si="1"/>
        <v>Yes</v>
      </c>
      <c r="W23" s="125"/>
    </row>
    <row r="24" spans="1:23" ht="60" customHeight="1" x14ac:dyDescent="0.35">
      <c r="A24" s="111" t="s">
        <v>919</v>
      </c>
      <c r="B24" s="22" t="s">
        <v>446</v>
      </c>
      <c r="C24" s="9" t="s">
        <v>921</v>
      </c>
      <c r="D24" s="31" t="s">
        <v>234</v>
      </c>
      <c r="E24" s="67">
        <v>43991</v>
      </c>
      <c r="F24" s="262" t="str">
        <f>LOOKUP($J24,Lookups!$A$3:$A$18, Lookups!$C$3:$C$18)</f>
        <v>Live</v>
      </c>
      <c r="G24" s="66" t="s">
        <v>401</v>
      </c>
      <c r="H24" s="66"/>
      <c r="I24" s="66" t="s">
        <v>202</v>
      </c>
      <c r="J24" s="66" t="s">
        <v>231</v>
      </c>
      <c r="K24" s="263" t="str">
        <f>LOOKUP(J24,Lookups!$A$3:$A$20,Lookups!$B$3:$B$20)</f>
        <v>Ofgem decision</v>
      </c>
      <c r="L24" s="79">
        <v>44015</v>
      </c>
      <c r="M24" s="126"/>
      <c r="N24" s="72"/>
      <c r="O24" s="31" t="s">
        <v>219</v>
      </c>
      <c r="P24" s="127" t="s">
        <v>61</v>
      </c>
      <c r="Q24" s="134"/>
      <c r="R24" s="129"/>
      <c r="S24" s="129"/>
      <c r="T24" s="130"/>
      <c r="U24" s="131"/>
      <c r="V24" s="124" t="str">
        <f t="shared" si="1"/>
        <v>Yes</v>
      </c>
      <c r="W24" s="125"/>
    </row>
    <row r="25" spans="1:23" ht="60" customHeight="1" x14ac:dyDescent="0.35">
      <c r="A25" s="111" t="s">
        <v>919</v>
      </c>
      <c r="B25" s="22" t="s">
        <v>441</v>
      </c>
      <c r="C25" s="9" t="s">
        <v>920</v>
      </c>
      <c r="D25" s="77" t="s">
        <v>766</v>
      </c>
      <c r="E25" s="67">
        <v>43991</v>
      </c>
      <c r="F25" s="262" t="str">
        <f>LOOKUP($J25,Lookups!$A$3:$A$18, Lookups!$C$3:$C$18)</f>
        <v>Live</v>
      </c>
      <c r="G25" s="66" t="s">
        <v>401</v>
      </c>
      <c r="H25" s="66"/>
      <c r="I25" s="66" t="s">
        <v>202</v>
      </c>
      <c r="J25" s="66" t="s">
        <v>231</v>
      </c>
      <c r="K25" s="263" t="str">
        <f>LOOKUP(J25,Lookups!$A$3:$A$20,Lookups!$B$3:$B$20)</f>
        <v>Ofgem decision</v>
      </c>
      <c r="L25" s="79">
        <v>44015</v>
      </c>
      <c r="M25" s="126"/>
      <c r="N25" s="72"/>
      <c r="O25" s="31" t="s">
        <v>219</v>
      </c>
      <c r="P25" s="127" t="s">
        <v>61</v>
      </c>
      <c r="Q25" s="134"/>
      <c r="R25" s="129"/>
      <c r="S25" s="129"/>
      <c r="T25" s="130"/>
      <c r="U25" s="131"/>
      <c r="V25" s="124" t="str">
        <f t="shared" si="1"/>
        <v>Yes</v>
      </c>
      <c r="W25" s="125"/>
    </row>
    <row r="26" spans="1:23" ht="60" customHeight="1" x14ac:dyDescent="0.35">
      <c r="A26" s="111" t="s">
        <v>919</v>
      </c>
      <c r="B26" s="22" t="s">
        <v>442</v>
      </c>
      <c r="C26" s="9" t="s">
        <v>878</v>
      </c>
      <c r="D26" s="31" t="s">
        <v>726</v>
      </c>
      <c r="E26" s="67">
        <v>43991</v>
      </c>
      <c r="F26" s="262" t="str">
        <f>LOOKUP($J26,Lookups!$A$3:$A$18, Lookups!$C$3:$C$18)</f>
        <v>Live</v>
      </c>
      <c r="G26" s="66" t="s">
        <v>401</v>
      </c>
      <c r="H26" s="66"/>
      <c r="I26" s="66" t="s">
        <v>202</v>
      </c>
      <c r="J26" s="66" t="s">
        <v>231</v>
      </c>
      <c r="K26" s="263" t="str">
        <f>LOOKUP(J26,Lookups!$A$3:$A$20,Lookups!$B$3:$B$20)</f>
        <v>Ofgem decision</v>
      </c>
      <c r="L26" s="79">
        <v>44015</v>
      </c>
      <c r="M26" s="126"/>
      <c r="N26" s="72"/>
      <c r="O26" s="31" t="s">
        <v>219</v>
      </c>
      <c r="P26" s="127" t="s">
        <v>61</v>
      </c>
      <c r="Q26" s="134"/>
      <c r="R26" s="129"/>
      <c r="S26" s="129"/>
      <c r="T26" s="130"/>
      <c r="U26" s="131"/>
      <c r="V26" s="124" t="str">
        <f t="shared" si="1"/>
        <v>Yes</v>
      </c>
      <c r="W26" s="125"/>
    </row>
    <row r="27" spans="1:23" ht="60" customHeight="1" x14ac:dyDescent="0.35">
      <c r="A27" s="111" t="s">
        <v>919</v>
      </c>
      <c r="B27" s="22"/>
      <c r="C27" s="9" t="s">
        <v>875</v>
      </c>
      <c r="D27" s="31" t="s">
        <v>219</v>
      </c>
      <c r="E27" s="67">
        <v>43991</v>
      </c>
      <c r="F27" s="262" t="str">
        <f>LOOKUP($J27,Lookups!$A$3:$A$18, Lookups!$C$3:$C$18)</f>
        <v>Live</v>
      </c>
      <c r="G27" s="66" t="s">
        <v>401</v>
      </c>
      <c r="H27" s="66"/>
      <c r="I27" s="66" t="s">
        <v>202</v>
      </c>
      <c r="J27" s="66" t="s">
        <v>231</v>
      </c>
      <c r="K27" s="263" t="str">
        <f>LOOKUP(J27,Lookups!$A$3:$A$20,Lookups!$B$3:$B$20)</f>
        <v>Ofgem decision</v>
      </c>
      <c r="L27" s="79">
        <v>44015</v>
      </c>
      <c r="M27" s="126"/>
      <c r="N27" s="72"/>
      <c r="O27" s="31" t="s">
        <v>219</v>
      </c>
      <c r="P27" s="127" t="s">
        <v>61</v>
      </c>
      <c r="Q27" s="134"/>
      <c r="R27" s="129"/>
      <c r="S27" s="129"/>
      <c r="T27" s="130"/>
      <c r="U27" s="131"/>
      <c r="V27" s="124" t="str">
        <f t="shared" si="1"/>
        <v>Yes</v>
      </c>
      <c r="W27" s="125"/>
    </row>
    <row r="28" spans="1:23" ht="60" customHeight="1" x14ac:dyDescent="0.35">
      <c r="A28" s="111" t="s">
        <v>918</v>
      </c>
      <c r="B28" s="22"/>
      <c r="C28" s="9" t="s">
        <v>873</v>
      </c>
      <c r="D28" s="31" t="s">
        <v>872</v>
      </c>
      <c r="E28" s="67">
        <v>43987</v>
      </c>
      <c r="F28" s="262" t="str">
        <f>LOOKUP($J28,Lookups!$A$3:$A$18, Lookups!$C$3:$C$18)</f>
        <v>Live</v>
      </c>
      <c r="G28" s="66" t="s">
        <v>401</v>
      </c>
      <c r="H28" s="66"/>
      <c r="I28" s="66" t="s">
        <v>202</v>
      </c>
      <c r="J28" s="66" t="s">
        <v>307</v>
      </c>
      <c r="K28" s="263" t="str">
        <f>LOOKUP(J28,Lookups!$A$3:$A$20,Lookups!$B$3:$B$20)</f>
        <v>Ofgem decision</v>
      </c>
      <c r="L28" s="79">
        <v>44015</v>
      </c>
      <c r="M28" s="126"/>
      <c r="N28" s="72"/>
      <c r="O28" s="31" t="s">
        <v>219</v>
      </c>
      <c r="P28" s="127" t="s">
        <v>61</v>
      </c>
      <c r="Q28" s="134"/>
      <c r="R28" s="129"/>
      <c r="S28" s="129"/>
      <c r="T28" s="130"/>
      <c r="U28" s="131"/>
      <c r="V28" s="124" t="str">
        <f t="shared" si="1"/>
        <v>Yes</v>
      </c>
      <c r="W28" s="125"/>
    </row>
    <row r="29" spans="1:23" ht="60" customHeight="1" x14ac:dyDescent="0.35">
      <c r="A29" s="111" t="s">
        <v>916</v>
      </c>
      <c r="B29" s="22"/>
      <c r="C29" s="9" t="s">
        <v>917</v>
      </c>
      <c r="D29" s="31" t="s">
        <v>233</v>
      </c>
      <c r="E29" s="67">
        <v>43985</v>
      </c>
      <c r="F29" s="262" t="str">
        <f>LOOKUP($J29,Lookups!$A$3:$A$18, Lookups!$C$3:$C$18)</f>
        <v>Closed</v>
      </c>
      <c r="G29" s="66" t="s">
        <v>401</v>
      </c>
      <c r="H29" s="66"/>
      <c r="I29" s="66" t="s">
        <v>230</v>
      </c>
      <c r="J29" s="66" t="s">
        <v>226</v>
      </c>
      <c r="K29" s="263" t="str">
        <f>LOOKUP(J29,Lookups!$A$3:$A$20,Lookups!$B$3:$B$20)</f>
        <v>Effective date</v>
      </c>
      <c r="L29" s="79">
        <v>44006</v>
      </c>
      <c r="M29" s="126"/>
      <c r="N29" s="72"/>
      <c r="O29" s="31" t="s">
        <v>142</v>
      </c>
      <c r="P29" s="127" t="s">
        <v>61</v>
      </c>
      <c r="Q29" s="134"/>
      <c r="R29" s="129"/>
      <c r="S29" s="129"/>
      <c r="T29" s="130"/>
      <c r="U29" s="131"/>
      <c r="V29" s="124" t="str">
        <f t="shared" si="1"/>
        <v>No</v>
      </c>
      <c r="W29" s="125"/>
    </row>
    <row r="30" spans="1:23" ht="60" customHeight="1" x14ac:dyDescent="0.35">
      <c r="A30" s="111" t="s">
        <v>914</v>
      </c>
      <c r="B30" s="22"/>
      <c r="C30" s="9" t="s">
        <v>915</v>
      </c>
      <c r="D30" s="31" t="s">
        <v>812</v>
      </c>
      <c r="E30" s="67">
        <v>43956</v>
      </c>
      <c r="F30" s="262" t="str">
        <f>LOOKUP($J30,Lookups!$A$3:$A$18, Lookups!$C$3:$C$18)</f>
        <v>Closed</v>
      </c>
      <c r="G30" s="66" t="s">
        <v>401</v>
      </c>
      <c r="H30" s="66"/>
      <c r="I30" s="66" t="s">
        <v>79</v>
      </c>
      <c r="J30" s="66" t="s">
        <v>310</v>
      </c>
      <c r="K30" s="263" t="str">
        <f>LOOKUP(J30,Lookups!$A$3:$A$20,Lookups!$B$3:$B$20)</f>
        <v>End of process</v>
      </c>
      <c r="L30" s="79">
        <v>43980</v>
      </c>
      <c r="M30" s="126"/>
      <c r="N30" s="72"/>
      <c r="O30" s="31" t="s">
        <v>142</v>
      </c>
      <c r="P30" s="127" t="s">
        <v>61</v>
      </c>
      <c r="Q30" s="134"/>
      <c r="R30" s="129"/>
      <c r="S30" s="129"/>
      <c r="T30" s="130"/>
      <c r="U30" s="131"/>
      <c r="V30" s="124" t="str">
        <f t="shared" si="1"/>
        <v>No</v>
      </c>
      <c r="W30" s="125"/>
    </row>
    <row r="31" spans="1:23" ht="60" customHeight="1" x14ac:dyDescent="0.35">
      <c r="A31" s="111" t="s">
        <v>909</v>
      </c>
      <c r="B31" s="22"/>
      <c r="C31" s="9" t="s">
        <v>913</v>
      </c>
      <c r="D31" s="31" t="s">
        <v>142</v>
      </c>
      <c r="E31" s="67">
        <v>43942</v>
      </c>
      <c r="F31" s="262" t="str">
        <f>LOOKUP($J31,Lookups!$A$3:$A$18, Lookups!$C$3:$C$18)</f>
        <v>Closed</v>
      </c>
      <c r="G31" s="66" t="s">
        <v>401</v>
      </c>
      <c r="H31" s="66"/>
      <c r="I31" s="66" t="s">
        <v>230</v>
      </c>
      <c r="J31" s="66" t="s">
        <v>226</v>
      </c>
      <c r="K31" s="263" t="str">
        <f>LOOKUP(J31,Lookups!$A$3:$A$20,Lookups!$B$3:$B$20)</f>
        <v>Effective date</v>
      </c>
      <c r="L31" s="79">
        <v>43963</v>
      </c>
      <c r="M31" s="126"/>
      <c r="N31" s="72"/>
      <c r="O31" s="31" t="s">
        <v>142</v>
      </c>
      <c r="P31" s="127" t="s">
        <v>61</v>
      </c>
      <c r="Q31" s="134"/>
      <c r="R31" s="129"/>
      <c r="S31" s="129"/>
      <c r="T31" s="130"/>
      <c r="U31" s="131"/>
      <c r="V31" s="124" t="str">
        <f t="shared" si="1"/>
        <v>No</v>
      </c>
      <c r="W31" s="125"/>
    </row>
    <row r="32" spans="1:23" ht="60" customHeight="1" x14ac:dyDescent="0.35">
      <c r="A32" s="111" t="s">
        <v>908</v>
      </c>
      <c r="B32" s="22"/>
      <c r="C32" s="9" t="s">
        <v>912</v>
      </c>
      <c r="D32" s="31" t="s">
        <v>142</v>
      </c>
      <c r="E32" s="67">
        <v>43942</v>
      </c>
      <c r="F32" s="262" t="str">
        <f>LOOKUP($J32,Lookups!$A$3:$A$18, Lookups!$C$3:$C$18)</f>
        <v>Closed</v>
      </c>
      <c r="G32" s="66" t="s">
        <v>401</v>
      </c>
      <c r="H32" s="66"/>
      <c r="I32" s="66" t="s">
        <v>230</v>
      </c>
      <c r="J32" s="66" t="s">
        <v>226</v>
      </c>
      <c r="K32" s="263" t="str">
        <f>LOOKUP(J32,Lookups!$A$3:$A$20,Lookups!$B$3:$B$20)</f>
        <v>Effective date</v>
      </c>
      <c r="L32" s="79">
        <v>43963</v>
      </c>
      <c r="M32" s="126"/>
      <c r="N32" s="72"/>
      <c r="O32" s="31" t="s">
        <v>142</v>
      </c>
      <c r="P32" s="127" t="s">
        <v>61</v>
      </c>
      <c r="Q32" s="134"/>
      <c r="R32" s="129"/>
      <c r="S32" s="129"/>
      <c r="T32" s="130"/>
      <c r="U32" s="131"/>
      <c r="V32" s="124" t="str">
        <f t="shared" si="1"/>
        <v>No</v>
      </c>
      <c r="W32" s="125"/>
    </row>
    <row r="33" spans="1:23" ht="60" customHeight="1" x14ac:dyDescent="0.35">
      <c r="A33" s="111" t="s">
        <v>907</v>
      </c>
      <c r="B33" s="22"/>
      <c r="C33" s="9" t="s">
        <v>911</v>
      </c>
      <c r="D33" s="31" t="s">
        <v>812</v>
      </c>
      <c r="E33" s="67">
        <v>43942</v>
      </c>
      <c r="F33" s="262" t="str">
        <f>LOOKUP($J33,Lookups!$A$3:$A$18, Lookups!$C$3:$C$18)</f>
        <v>Closed</v>
      </c>
      <c r="G33" s="66" t="s">
        <v>401</v>
      </c>
      <c r="H33" s="66"/>
      <c r="I33" s="66" t="s">
        <v>230</v>
      </c>
      <c r="J33" s="66" t="s">
        <v>226</v>
      </c>
      <c r="K33" s="263" t="str">
        <f>LOOKUP(J33,Lookups!$A$3:$A$20,Lookups!$B$3:$B$20)</f>
        <v>Effective date</v>
      </c>
      <c r="L33" s="79">
        <v>43963</v>
      </c>
      <c r="M33" s="126"/>
      <c r="N33" s="72"/>
      <c r="O33" s="31" t="s">
        <v>142</v>
      </c>
      <c r="P33" s="127" t="s">
        <v>61</v>
      </c>
      <c r="Q33" s="134"/>
      <c r="R33" s="129"/>
      <c r="S33" s="129"/>
      <c r="T33" s="130"/>
      <c r="U33" s="131"/>
      <c r="V33" s="124" t="str">
        <f t="shared" si="1"/>
        <v>No</v>
      </c>
      <c r="W33" s="125"/>
    </row>
    <row r="34" spans="1:23" ht="60" customHeight="1" x14ac:dyDescent="0.35">
      <c r="A34" s="111" t="s">
        <v>906</v>
      </c>
      <c r="B34" s="22"/>
      <c r="C34" s="9" t="s">
        <v>910</v>
      </c>
      <c r="D34" s="31" t="s">
        <v>812</v>
      </c>
      <c r="E34" s="67">
        <v>43942</v>
      </c>
      <c r="F34" s="262" t="str">
        <f>LOOKUP($J34,Lookups!$A$3:$A$18, Lookups!$C$3:$C$18)</f>
        <v>Closed</v>
      </c>
      <c r="G34" s="66" t="s">
        <v>401</v>
      </c>
      <c r="H34" s="66"/>
      <c r="I34" s="66" t="s">
        <v>230</v>
      </c>
      <c r="J34" s="66" t="s">
        <v>310</v>
      </c>
      <c r="K34" s="263" t="str">
        <f>LOOKUP(J34,Lookups!$A$3:$A$20,Lookups!$B$3:$B$20)</f>
        <v>End of process</v>
      </c>
      <c r="L34" s="79">
        <v>43984</v>
      </c>
      <c r="M34" s="126"/>
      <c r="N34" s="72"/>
      <c r="O34" s="31" t="s">
        <v>142</v>
      </c>
      <c r="P34" s="127" t="s">
        <v>61</v>
      </c>
      <c r="Q34" s="134"/>
      <c r="R34" s="129"/>
      <c r="S34" s="129"/>
      <c r="T34" s="130"/>
      <c r="U34" s="131"/>
      <c r="V34" s="124" t="str">
        <f t="shared" si="1"/>
        <v>No</v>
      </c>
      <c r="W34" s="125"/>
    </row>
    <row r="35" spans="1:23" ht="60" customHeight="1" x14ac:dyDescent="0.35">
      <c r="A35" s="111" t="s">
        <v>880</v>
      </c>
      <c r="B35" s="22" t="s">
        <v>437</v>
      </c>
      <c r="C35" s="9" t="s">
        <v>882</v>
      </c>
      <c r="D35" s="31" t="s">
        <v>704</v>
      </c>
      <c r="E35" s="67">
        <v>43901</v>
      </c>
      <c r="F35" s="262" t="str">
        <f>LOOKUP($J35,Lookups!$A$3:$A$18, Lookups!$C$3:$C$18)</f>
        <v>Closed</v>
      </c>
      <c r="G35" s="66" t="s">
        <v>422</v>
      </c>
      <c r="H35" s="66"/>
      <c r="I35" s="66" t="s">
        <v>319</v>
      </c>
      <c r="J35" s="66" t="s">
        <v>226</v>
      </c>
      <c r="K35" s="263" t="str">
        <f>LOOKUP(J35,Lookups!$A$3:$A$20,Lookups!$B$3:$B$20)</f>
        <v>Effective date</v>
      </c>
      <c r="L35" s="79">
        <v>44113</v>
      </c>
      <c r="M35" s="126"/>
      <c r="N35" s="72"/>
      <c r="O35" s="31" t="s">
        <v>890</v>
      </c>
      <c r="P35" s="127" t="s">
        <v>61</v>
      </c>
      <c r="Q35" s="128"/>
      <c r="R35" s="129"/>
      <c r="S35" s="129"/>
      <c r="T35" s="130"/>
      <c r="U35" s="131"/>
      <c r="V35" s="124" t="str">
        <f t="shared" si="1"/>
        <v>No</v>
      </c>
      <c r="W35" s="125"/>
    </row>
    <row r="36" spans="1:23" ht="60" customHeight="1" x14ac:dyDescent="0.35">
      <c r="A36" s="111" t="s">
        <v>879</v>
      </c>
      <c r="B36" s="22" t="s">
        <v>439</v>
      </c>
      <c r="C36" s="9" t="s">
        <v>881</v>
      </c>
      <c r="D36" s="31" t="s">
        <v>587</v>
      </c>
      <c r="E36" s="67">
        <v>43896</v>
      </c>
      <c r="F36" s="262" t="str">
        <f>LOOKUP($J36,Lookups!$A$3:$A$18, Lookups!$C$3:$C$18)</f>
        <v>Closed</v>
      </c>
      <c r="G36" s="66" t="s">
        <v>339</v>
      </c>
      <c r="H36" s="66"/>
      <c r="I36" s="66" t="s">
        <v>311</v>
      </c>
      <c r="J36" s="66" t="s">
        <v>17</v>
      </c>
      <c r="K36" s="263" t="str">
        <f>LOOKUP(J36,Lookups!$A$3:$A$20,Lookups!$B$3:$B$20)</f>
        <v>End of process</v>
      </c>
      <c r="L36" s="79">
        <v>44091</v>
      </c>
      <c r="M36" s="126"/>
      <c r="N36" s="72"/>
      <c r="O36" s="31" t="s">
        <v>219</v>
      </c>
      <c r="P36" s="127" t="s">
        <v>61</v>
      </c>
      <c r="Q36" s="128"/>
      <c r="R36" s="129"/>
      <c r="S36" s="129"/>
      <c r="T36" s="130"/>
      <c r="U36" s="131"/>
      <c r="V36" s="124" t="str">
        <f t="shared" ref="V36:V101" si="2">IF(AND(F36="Live",K36="Ofgem decision"),"Yes","No")</f>
        <v>No</v>
      </c>
      <c r="W36" s="125"/>
    </row>
    <row r="37" spans="1:23" ht="60" customHeight="1" x14ac:dyDescent="0.35">
      <c r="A37" s="111" t="s">
        <v>871</v>
      </c>
      <c r="B37" s="22" t="s">
        <v>446</v>
      </c>
      <c r="C37" s="9" t="s">
        <v>885</v>
      </c>
      <c r="D37" s="132" t="s">
        <v>886</v>
      </c>
      <c r="E37" s="67">
        <v>43896</v>
      </c>
      <c r="F37" s="262" t="str">
        <f>LOOKUP($J37,Lookups!$A$3:$A$18, Lookups!$C$3:$C$18)</f>
        <v>Closed</v>
      </c>
      <c r="G37" s="66" t="s">
        <v>306</v>
      </c>
      <c r="H37" s="66"/>
      <c r="I37" s="66" t="s">
        <v>202</v>
      </c>
      <c r="J37" s="66" t="s">
        <v>419</v>
      </c>
      <c r="K37" s="263" t="str">
        <f>LOOKUP(J37,Lookups!$A$3:$A$20,Lookups!$B$3:$B$20)</f>
        <v>End of process</v>
      </c>
      <c r="L37" s="79">
        <v>43916</v>
      </c>
      <c r="M37" s="31"/>
      <c r="N37" s="133"/>
      <c r="O37" s="31" t="s">
        <v>219</v>
      </c>
      <c r="P37" s="127" t="s">
        <v>61</v>
      </c>
      <c r="Q37" s="134"/>
      <c r="R37" s="135"/>
      <c r="S37" s="135"/>
      <c r="T37" s="136" t="str">
        <f>IF(ISBLANK(S37)," ",IF(S37&lt;=R37,"Y","N"))</f>
        <v xml:space="preserve"> </v>
      </c>
      <c r="U37" s="131"/>
      <c r="V37" s="124" t="str">
        <f t="shared" si="2"/>
        <v>No</v>
      </c>
      <c r="W37" s="125"/>
    </row>
    <row r="38" spans="1:23" ht="60" customHeight="1" x14ac:dyDescent="0.35">
      <c r="A38" s="111" t="s">
        <v>871</v>
      </c>
      <c r="B38" s="22" t="s">
        <v>441</v>
      </c>
      <c r="C38" s="9" t="s">
        <v>884</v>
      </c>
      <c r="D38" s="132" t="s">
        <v>877</v>
      </c>
      <c r="E38" s="67">
        <v>43896</v>
      </c>
      <c r="F38" s="262" t="str">
        <f>LOOKUP($J38,Lookups!$A$3:$A$18, Lookups!$C$3:$C$18)</f>
        <v>Closed</v>
      </c>
      <c r="G38" s="66" t="s">
        <v>306</v>
      </c>
      <c r="H38" s="66"/>
      <c r="I38" s="66" t="s">
        <v>202</v>
      </c>
      <c r="J38" s="66" t="s">
        <v>419</v>
      </c>
      <c r="K38" s="263" t="str">
        <f>LOOKUP(J38,Lookups!$A$3:$A$20,Lookups!$B$3:$B$20)</f>
        <v>End of process</v>
      </c>
      <c r="L38" s="79">
        <v>43916</v>
      </c>
      <c r="M38" s="31"/>
      <c r="N38" s="133"/>
      <c r="O38" s="31" t="s">
        <v>219</v>
      </c>
      <c r="P38" s="127" t="s">
        <v>61</v>
      </c>
      <c r="Q38" s="134"/>
      <c r="R38" s="135"/>
      <c r="S38" s="135"/>
      <c r="T38" s="136" t="str">
        <f>IF(ISBLANK(S38)," ",IF(S38&lt;=R38,"Y","N"))</f>
        <v xml:space="preserve"> </v>
      </c>
      <c r="U38" s="131"/>
      <c r="V38" s="124" t="str">
        <f t="shared" si="2"/>
        <v>No</v>
      </c>
      <c r="W38" s="125"/>
    </row>
    <row r="39" spans="1:23" ht="60" customHeight="1" x14ac:dyDescent="0.35">
      <c r="A39" s="111" t="s">
        <v>871</v>
      </c>
      <c r="B39" s="22" t="s">
        <v>442</v>
      </c>
      <c r="C39" s="9" t="s">
        <v>878</v>
      </c>
      <c r="D39" s="31" t="s">
        <v>876</v>
      </c>
      <c r="E39" s="67">
        <v>43896</v>
      </c>
      <c r="F39" s="262" t="str">
        <f>LOOKUP($J39,Lookups!$A$3:$A$18, Lookups!$C$3:$C$18)</f>
        <v>Closed</v>
      </c>
      <c r="G39" s="66" t="s">
        <v>306</v>
      </c>
      <c r="H39" s="66"/>
      <c r="I39" s="66" t="s">
        <v>202</v>
      </c>
      <c r="J39" s="66" t="s">
        <v>419</v>
      </c>
      <c r="K39" s="263" t="str">
        <f>LOOKUP(J39,Lookups!$A$3:$A$20,Lookups!$B$3:$B$20)</f>
        <v>End of process</v>
      </c>
      <c r="L39" s="79">
        <v>43916</v>
      </c>
      <c r="M39" s="31"/>
      <c r="N39" s="133"/>
      <c r="O39" s="31" t="s">
        <v>219</v>
      </c>
      <c r="P39" s="127" t="s">
        <v>61</v>
      </c>
      <c r="Q39" s="134"/>
      <c r="R39" s="135"/>
      <c r="S39" s="135"/>
      <c r="T39" s="136" t="str">
        <f>IF(ISBLANK(S39)," ",IF(S39&lt;=R39,"Y","N"))</f>
        <v xml:space="preserve"> </v>
      </c>
      <c r="U39" s="131"/>
      <c r="V39" s="124" t="str">
        <f t="shared" si="2"/>
        <v>No</v>
      </c>
      <c r="W39" s="125"/>
    </row>
    <row r="40" spans="1:23" ht="60" customHeight="1" x14ac:dyDescent="0.35">
      <c r="A40" s="111" t="s">
        <v>871</v>
      </c>
      <c r="B40" s="22"/>
      <c r="C40" s="9" t="s">
        <v>875</v>
      </c>
      <c r="D40" s="31" t="s">
        <v>704</v>
      </c>
      <c r="E40" s="67">
        <v>43896</v>
      </c>
      <c r="F40" s="262" t="str">
        <f>LOOKUP($J40,Lookups!$A$3:$A$18, Lookups!$C$3:$C$18)</f>
        <v>Closed</v>
      </c>
      <c r="G40" s="66" t="s">
        <v>306</v>
      </c>
      <c r="H40" s="66"/>
      <c r="I40" s="66" t="s">
        <v>202</v>
      </c>
      <c r="J40" s="11" t="s">
        <v>419</v>
      </c>
      <c r="K40" s="263" t="str">
        <f>LOOKUP(J40,Lookups!$A$3:$A$20,Lookups!$B$3:$B$20)</f>
        <v>End of process</v>
      </c>
      <c r="L40" s="79">
        <v>43916</v>
      </c>
      <c r="M40" s="126"/>
      <c r="N40" s="72"/>
      <c r="O40" s="31" t="s">
        <v>219</v>
      </c>
      <c r="P40" s="127" t="s">
        <v>61</v>
      </c>
      <c r="Q40" s="134"/>
      <c r="R40" s="130"/>
      <c r="S40" s="129"/>
      <c r="T40" s="130"/>
      <c r="U40" s="131"/>
      <c r="V40" s="124" t="str">
        <f t="shared" si="2"/>
        <v>No</v>
      </c>
      <c r="W40" s="125"/>
    </row>
    <row r="41" spans="1:23" ht="60" customHeight="1" x14ac:dyDescent="0.35">
      <c r="A41" s="111" t="s">
        <v>870</v>
      </c>
      <c r="B41" s="22"/>
      <c r="C41" s="9" t="s">
        <v>873</v>
      </c>
      <c r="D41" s="31" t="s">
        <v>872</v>
      </c>
      <c r="E41" s="67">
        <v>43895</v>
      </c>
      <c r="F41" s="262" t="str">
        <f>LOOKUP($J41,Lookups!$A$3:$A$18, Lookups!$C$3:$C$18)</f>
        <v>Closed</v>
      </c>
      <c r="G41" s="66" t="s">
        <v>306</v>
      </c>
      <c r="H41" s="66"/>
      <c r="I41" s="66" t="s">
        <v>202</v>
      </c>
      <c r="J41" s="66" t="s">
        <v>419</v>
      </c>
      <c r="K41" s="263" t="str">
        <f>LOOKUP(J41,Lookups!$A$3:$A$20,Lookups!$B$3:$B$20)</f>
        <v>End of process</v>
      </c>
      <c r="L41" s="79">
        <v>43916</v>
      </c>
      <c r="M41" s="126"/>
      <c r="N41" s="72"/>
      <c r="O41" s="31" t="s">
        <v>874</v>
      </c>
      <c r="P41" s="127" t="s">
        <v>874</v>
      </c>
      <c r="Q41" s="128"/>
      <c r="R41" s="129"/>
      <c r="S41" s="129"/>
      <c r="T41" s="130"/>
      <c r="U41" s="131"/>
      <c r="V41" s="124" t="str">
        <f t="shared" si="2"/>
        <v>No</v>
      </c>
      <c r="W41" s="125"/>
    </row>
    <row r="42" spans="1:23" ht="60" customHeight="1" x14ac:dyDescent="0.35">
      <c r="A42" s="111" t="s">
        <v>866</v>
      </c>
      <c r="B42" s="22" t="s">
        <v>442</v>
      </c>
      <c r="C42" s="9" t="s">
        <v>867</v>
      </c>
      <c r="D42" s="31" t="s">
        <v>872</v>
      </c>
      <c r="E42" s="67">
        <v>43941</v>
      </c>
      <c r="F42" s="262" t="str">
        <f>LOOKUP($J42,Lookups!$A$3:$A$18, Lookups!$C$3:$C$18)</f>
        <v>Closed</v>
      </c>
      <c r="G42" s="66" t="s">
        <v>306</v>
      </c>
      <c r="H42" s="66"/>
      <c r="I42" s="66" t="s">
        <v>868</v>
      </c>
      <c r="J42" s="66" t="s">
        <v>310</v>
      </c>
      <c r="K42" s="263" t="str">
        <f>LOOKUP(J42,Lookups!$A$3:$A$20,Lookups!$B$3:$B$20)</f>
        <v>End of process</v>
      </c>
      <c r="L42" s="79">
        <v>44092</v>
      </c>
      <c r="M42" s="126"/>
      <c r="N42" s="72"/>
      <c r="O42" s="31" t="s">
        <v>892</v>
      </c>
      <c r="P42" s="127" t="s">
        <v>61</v>
      </c>
      <c r="Q42" s="128" t="s">
        <v>936</v>
      </c>
      <c r="R42" s="149">
        <v>44021</v>
      </c>
      <c r="S42" s="129"/>
      <c r="T42" s="130"/>
      <c r="U42" s="131"/>
      <c r="V42" s="124"/>
      <c r="W42" s="125"/>
    </row>
    <row r="43" spans="1:23" ht="60" customHeight="1" x14ac:dyDescent="0.35">
      <c r="A43" s="111" t="s">
        <v>866</v>
      </c>
      <c r="B43" s="22"/>
      <c r="C43" s="9" t="s">
        <v>867</v>
      </c>
      <c r="D43" s="31" t="s">
        <v>704</v>
      </c>
      <c r="E43" s="67">
        <v>43873</v>
      </c>
      <c r="F43" s="262" t="str">
        <f>LOOKUP($J43,Lookups!$A$3:$A$18, Lookups!$C$3:$C$18)</f>
        <v>Closed</v>
      </c>
      <c r="G43" s="66" t="s">
        <v>306</v>
      </c>
      <c r="H43" s="66"/>
      <c r="I43" s="66" t="s">
        <v>868</v>
      </c>
      <c r="J43" s="66" t="s">
        <v>226</v>
      </c>
      <c r="K43" s="263" t="str">
        <f>LOOKUP(J43,Lookups!$A$3:$A$20,Lookups!$B$3:$B$20)</f>
        <v>Effective date</v>
      </c>
      <c r="L43" s="79">
        <v>44105</v>
      </c>
      <c r="M43" s="126"/>
      <c r="N43" s="72"/>
      <c r="O43" s="31" t="s">
        <v>892</v>
      </c>
      <c r="P43" s="127" t="s">
        <v>61</v>
      </c>
      <c r="Q43" s="128" t="s">
        <v>936</v>
      </c>
      <c r="R43" s="149">
        <v>44021</v>
      </c>
      <c r="S43" s="129"/>
      <c r="T43" s="130"/>
      <c r="U43" s="131"/>
      <c r="V43" s="124" t="str">
        <f t="shared" si="2"/>
        <v>No</v>
      </c>
      <c r="W43" s="125"/>
    </row>
    <row r="44" spans="1:23" ht="60" customHeight="1" x14ac:dyDescent="0.35">
      <c r="A44" s="111" t="s">
        <v>865</v>
      </c>
      <c r="B44" s="22" t="s">
        <v>437</v>
      </c>
      <c r="C44" s="9" t="s">
        <v>883</v>
      </c>
      <c r="D44" s="31" t="s">
        <v>704</v>
      </c>
      <c r="E44" s="67">
        <v>43871</v>
      </c>
      <c r="F44" s="262" t="str">
        <f>LOOKUP($J44,Lookups!$A$3:$A$18, Lookups!$C$3:$C$18)</f>
        <v>Closed</v>
      </c>
      <c r="G44" s="66" t="s">
        <v>422</v>
      </c>
      <c r="H44" s="66"/>
      <c r="I44" s="66" t="s">
        <v>230</v>
      </c>
      <c r="J44" s="66" t="s">
        <v>226</v>
      </c>
      <c r="K44" s="263" t="str">
        <f>LOOKUP(J44,Lookups!$A$3:$A$20,Lookups!$B$3:$B$20)</f>
        <v>Effective date</v>
      </c>
      <c r="L44" s="79">
        <v>43997</v>
      </c>
      <c r="M44" s="126"/>
      <c r="N44" s="72"/>
      <c r="O44" s="31" t="s">
        <v>61</v>
      </c>
      <c r="P44" s="127" t="s">
        <v>61</v>
      </c>
      <c r="Q44" s="128"/>
      <c r="R44" s="129"/>
      <c r="S44" s="129"/>
      <c r="T44" s="130"/>
      <c r="U44" s="131"/>
      <c r="V44" s="124" t="str">
        <f t="shared" si="2"/>
        <v>No</v>
      </c>
      <c r="W44" s="125"/>
    </row>
    <row r="45" spans="1:23" ht="60" customHeight="1" x14ac:dyDescent="0.35">
      <c r="A45" s="111" t="s">
        <v>862</v>
      </c>
      <c r="B45" s="22"/>
      <c r="C45" s="9" t="s">
        <v>863</v>
      </c>
      <c r="D45" s="31" t="s">
        <v>629</v>
      </c>
      <c r="E45" s="67">
        <v>43838</v>
      </c>
      <c r="F45" s="262" t="str">
        <f>LOOKUP($J45,Lookups!$A$3:$A$18, Lookups!$C$3:$C$18)</f>
        <v>Live</v>
      </c>
      <c r="G45" s="66" t="s">
        <v>306</v>
      </c>
      <c r="H45" s="66"/>
      <c r="I45" s="66" t="s">
        <v>79</v>
      </c>
      <c r="J45" s="66" t="s">
        <v>307</v>
      </c>
      <c r="K45" s="263" t="str">
        <f>LOOKUP(J45,Lookups!$A$3:$A$20,Lookups!$B$3:$B$20)</f>
        <v>Ofgem decision</v>
      </c>
      <c r="L45" s="79">
        <v>44000</v>
      </c>
      <c r="M45" s="126"/>
      <c r="N45" s="72"/>
      <c r="O45" s="31" t="s">
        <v>61</v>
      </c>
      <c r="P45" s="127" t="s">
        <v>61</v>
      </c>
      <c r="Q45" s="128"/>
      <c r="R45" s="129"/>
      <c r="S45" s="129"/>
      <c r="T45" s="130"/>
      <c r="U45" s="131"/>
      <c r="V45" s="124" t="str">
        <f t="shared" si="2"/>
        <v>Yes</v>
      </c>
      <c r="W45" s="125"/>
    </row>
    <row r="46" spans="1:23" ht="60" customHeight="1" x14ac:dyDescent="0.35">
      <c r="A46" s="111" t="s">
        <v>857</v>
      </c>
      <c r="B46" s="22" t="s">
        <v>437</v>
      </c>
      <c r="C46" s="9" t="s">
        <v>858</v>
      </c>
      <c r="D46" s="31" t="s">
        <v>517</v>
      </c>
      <c r="E46" s="67">
        <v>43811</v>
      </c>
      <c r="F46" s="262" t="str">
        <f>LOOKUP($J46,Lookups!$A$3:$A$18, Lookups!$C$3:$C$18)</f>
        <v>Closed</v>
      </c>
      <c r="G46" s="66" t="s">
        <v>422</v>
      </c>
      <c r="H46" s="66"/>
      <c r="I46" s="66" t="s">
        <v>859</v>
      </c>
      <c r="J46" s="66" t="s">
        <v>226</v>
      </c>
      <c r="K46" s="263" t="str">
        <f>LOOKUP(J46,Lookups!$A$3:$A$20,Lookups!$B$3:$B$20)</f>
        <v>Effective date</v>
      </c>
      <c r="L46" s="79">
        <v>43962</v>
      </c>
      <c r="M46" s="126"/>
      <c r="N46" s="72"/>
      <c r="O46" s="31" t="s">
        <v>233</v>
      </c>
      <c r="P46" s="127" t="s">
        <v>61</v>
      </c>
      <c r="Q46" s="128" t="s">
        <v>860</v>
      </c>
      <c r="R46" s="149">
        <v>43844</v>
      </c>
      <c r="S46" s="129"/>
      <c r="T46" s="130"/>
      <c r="U46" s="131"/>
      <c r="V46" s="124" t="str">
        <f t="shared" si="2"/>
        <v>No</v>
      </c>
      <c r="W46" s="125"/>
    </row>
    <row r="47" spans="1:23" ht="60" customHeight="1" x14ac:dyDescent="0.35">
      <c r="A47" s="111" t="s">
        <v>852</v>
      </c>
      <c r="B47" s="22" t="s">
        <v>437</v>
      </c>
      <c r="C47" s="9" t="s">
        <v>853</v>
      </c>
      <c r="D47" s="31" t="s">
        <v>854</v>
      </c>
      <c r="E47" s="67">
        <v>43789</v>
      </c>
      <c r="F47" s="262" t="str">
        <f>LOOKUP($J47,Lookups!$A$3:$A$18, Lookups!$C$3:$C$18)</f>
        <v>Closed</v>
      </c>
      <c r="G47" s="66" t="s">
        <v>422</v>
      </c>
      <c r="H47" s="66"/>
      <c r="I47" s="66" t="s">
        <v>319</v>
      </c>
      <c r="J47" s="66" t="s">
        <v>226</v>
      </c>
      <c r="K47" s="263" t="str">
        <f>LOOKUP(J47,Lookups!$A$3:$A$20,Lookups!$B$3:$B$20)</f>
        <v>Effective date</v>
      </c>
      <c r="L47" s="79">
        <v>43962</v>
      </c>
      <c r="M47" s="126"/>
      <c r="N47" s="72"/>
      <c r="O47" s="31" t="s">
        <v>61</v>
      </c>
      <c r="P47" s="127"/>
      <c r="Q47" s="134"/>
      <c r="R47" s="130"/>
      <c r="S47" s="129"/>
      <c r="T47" s="130"/>
      <c r="U47" s="131"/>
      <c r="V47" s="124" t="str">
        <f t="shared" si="2"/>
        <v>No</v>
      </c>
      <c r="W47" s="125"/>
    </row>
    <row r="48" spans="1:23" ht="60" customHeight="1" x14ac:dyDescent="0.35">
      <c r="A48" s="111" t="s">
        <v>849</v>
      </c>
      <c r="B48" s="22"/>
      <c r="C48" s="9" t="s">
        <v>850</v>
      </c>
      <c r="D48" s="31" t="s">
        <v>333</v>
      </c>
      <c r="E48" s="67">
        <v>43780</v>
      </c>
      <c r="F48" s="262" t="str">
        <f>LOOKUP($J48,Lookups!$A$3:$A$18, Lookups!$C$3:$C$18)</f>
        <v>Closed</v>
      </c>
      <c r="G48" s="66" t="s">
        <v>306</v>
      </c>
      <c r="H48" s="66"/>
      <c r="I48" s="66" t="s">
        <v>230</v>
      </c>
      <c r="J48" s="11" t="s">
        <v>226</v>
      </c>
      <c r="K48" s="263" t="str">
        <f>LOOKUP(J48,Lookups!$A$3:$A$20,Lookups!$B$3:$B$20)</f>
        <v>Effective date</v>
      </c>
      <c r="L48" s="79">
        <v>44470</v>
      </c>
      <c r="M48" s="126"/>
      <c r="N48" s="72"/>
      <c r="O48" s="31" t="s">
        <v>142</v>
      </c>
      <c r="P48" s="127">
        <v>3</v>
      </c>
      <c r="Q48" s="136" t="s">
        <v>864</v>
      </c>
      <c r="R48" s="149">
        <v>43867</v>
      </c>
      <c r="S48" s="149">
        <v>43858</v>
      </c>
      <c r="T48" s="136" t="str">
        <f>IF(ISBLANK(S48)," ",IF(S48&lt;=R48,"Y","N"))</f>
        <v>Y</v>
      </c>
      <c r="U48" s="131"/>
      <c r="V48" s="124" t="str">
        <f t="shared" si="2"/>
        <v>No</v>
      </c>
      <c r="W48" s="125"/>
    </row>
    <row r="49" spans="1:43" ht="60" customHeight="1" x14ac:dyDescent="0.35">
      <c r="A49" s="111" t="s">
        <v>847</v>
      </c>
      <c r="B49" s="22" t="s">
        <v>437</v>
      </c>
      <c r="C49" s="9" t="s">
        <v>848</v>
      </c>
      <c r="D49" s="31" t="s">
        <v>233</v>
      </c>
      <c r="E49" s="67">
        <v>43777</v>
      </c>
      <c r="F49" s="262" t="str">
        <f>LOOKUP($J49,Lookups!$A$3:$A$18, Lookups!$C$3:$C$18)</f>
        <v>Closed</v>
      </c>
      <c r="G49" s="66" t="s">
        <v>422</v>
      </c>
      <c r="H49" s="66"/>
      <c r="I49" s="66" t="s">
        <v>230</v>
      </c>
      <c r="J49" s="11" t="s">
        <v>226</v>
      </c>
      <c r="K49" s="263" t="str">
        <f>LOOKUP(J49,Lookups!$A$3:$A$20,Lookups!$B$3:$B$20)</f>
        <v>Effective date</v>
      </c>
      <c r="L49" s="79" t="s">
        <v>589</v>
      </c>
      <c r="M49" s="126"/>
      <c r="N49" s="72"/>
      <c r="O49" s="31" t="s">
        <v>846</v>
      </c>
      <c r="P49" s="127" t="s">
        <v>61</v>
      </c>
      <c r="Q49" s="134"/>
      <c r="R49" s="130"/>
      <c r="S49" s="129"/>
      <c r="T49" s="130"/>
      <c r="U49" s="131"/>
      <c r="V49" s="124" t="str">
        <f t="shared" si="2"/>
        <v>No</v>
      </c>
      <c r="W49" s="125"/>
    </row>
    <row r="50" spans="1:43" ht="60" customHeight="1" x14ac:dyDescent="0.35">
      <c r="A50" s="111" t="s">
        <v>844</v>
      </c>
      <c r="B50" s="22" t="s">
        <v>440</v>
      </c>
      <c r="C50" s="9" t="s">
        <v>845</v>
      </c>
      <c r="D50" s="31" t="s">
        <v>233</v>
      </c>
      <c r="E50" s="67">
        <v>43777</v>
      </c>
      <c r="F50" s="262" t="str">
        <f>LOOKUP($J50,Lookups!$A$3:$A$18, Lookups!$C$3:$C$18)</f>
        <v>Closed</v>
      </c>
      <c r="G50" s="66" t="s">
        <v>260</v>
      </c>
      <c r="H50" s="66"/>
      <c r="I50" s="66" t="s">
        <v>430</v>
      </c>
      <c r="J50" s="66" t="s">
        <v>226</v>
      </c>
      <c r="K50" s="263" t="str">
        <f>LOOKUP(J50,Lookups!$A$3:$A$20,Lookups!$B$3:$B$20)</f>
        <v>Effective date</v>
      </c>
      <c r="L50" s="79">
        <v>43811</v>
      </c>
      <c r="M50" s="126"/>
      <c r="N50" s="72"/>
      <c r="O50" s="31" t="s">
        <v>846</v>
      </c>
      <c r="P50" s="127" t="s">
        <v>61</v>
      </c>
      <c r="Q50" s="134"/>
      <c r="R50" s="130"/>
      <c r="S50" s="149">
        <v>43776</v>
      </c>
      <c r="T50" s="130"/>
      <c r="U50" s="131"/>
      <c r="V50" s="124" t="str">
        <f t="shared" si="2"/>
        <v>No</v>
      </c>
      <c r="W50" s="125"/>
    </row>
    <row r="51" spans="1:43" ht="60" customHeight="1" thickBot="1" x14ac:dyDescent="0.4">
      <c r="A51" s="111" t="s">
        <v>842</v>
      </c>
      <c r="B51" s="22" t="s">
        <v>437</v>
      </c>
      <c r="C51" s="9" t="s">
        <v>843</v>
      </c>
      <c r="D51" s="31" t="s">
        <v>142</v>
      </c>
      <c r="E51" s="67">
        <v>43777</v>
      </c>
      <c r="F51" s="262" t="str">
        <f>LOOKUP($J51,Lookups!$A$3:$A$18, Lookups!$C$3:$C$18)</f>
        <v>Closed</v>
      </c>
      <c r="G51" s="66" t="s">
        <v>422</v>
      </c>
      <c r="H51" s="66"/>
      <c r="I51" s="66" t="s">
        <v>229</v>
      </c>
      <c r="J51" s="66" t="s">
        <v>226</v>
      </c>
      <c r="K51" s="263" t="str">
        <f>LOOKUP(J51,Lookups!$A$3:$A$20,Lookups!$B$3:$B$20)</f>
        <v>Effective date</v>
      </c>
      <c r="L51" s="79" t="s">
        <v>589</v>
      </c>
      <c r="M51" s="126"/>
      <c r="N51" s="72"/>
      <c r="O51" s="31" t="s">
        <v>142</v>
      </c>
      <c r="P51" s="66" t="s">
        <v>61</v>
      </c>
      <c r="Q51" s="134"/>
      <c r="R51" s="130"/>
      <c r="S51" s="130"/>
      <c r="T51" s="130"/>
      <c r="U51" s="131"/>
      <c r="V51" s="124" t="str">
        <f t="shared" si="2"/>
        <v>No</v>
      </c>
      <c r="W51" s="125"/>
    </row>
    <row r="52" spans="1:43" ht="60" customHeight="1" thickTop="1" x14ac:dyDescent="0.35">
      <c r="A52" s="111" t="s">
        <v>841</v>
      </c>
      <c r="B52" s="22" t="s">
        <v>437</v>
      </c>
      <c r="C52" s="9" t="s">
        <v>840</v>
      </c>
      <c r="D52" s="31" t="s">
        <v>404</v>
      </c>
      <c r="E52" s="67">
        <v>43777</v>
      </c>
      <c r="F52" s="262" t="str">
        <f>LOOKUP($J52,Lookups!$A$3:$A$18, Lookups!$C$3:$C$18)</f>
        <v>Closed</v>
      </c>
      <c r="G52" s="66" t="s">
        <v>422</v>
      </c>
      <c r="H52" s="66"/>
      <c r="I52" s="66" t="s">
        <v>230</v>
      </c>
      <c r="J52" s="66" t="s">
        <v>226</v>
      </c>
      <c r="K52" s="263" t="str">
        <f>LOOKUP(J52,Lookups!$A$3:$A$20,Lookups!$B$3:$B$20)</f>
        <v>Effective date</v>
      </c>
      <c r="L52" s="79">
        <v>43935</v>
      </c>
      <c r="M52" s="126"/>
      <c r="N52" s="72"/>
      <c r="O52" s="31" t="s">
        <v>61</v>
      </c>
      <c r="P52" s="127" t="s">
        <v>61</v>
      </c>
      <c r="Q52" s="68" t="s">
        <v>63</v>
      </c>
      <c r="R52" s="130"/>
      <c r="S52" s="130"/>
      <c r="T52" s="130"/>
      <c r="U52" s="131"/>
      <c r="V52" s="124" t="str">
        <f t="shared" si="2"/>
        <v>No</v>
      </c>
      <c r="W52" s="124"/>
      <c r="X52" s="137"/>
      <c r="Y52" s="106"/>
      <c r="Z52" s="107"/>
      <c r="AA52" s="107"/>
      <c r="AB52" s="107"/>
      <c r="AC52" s="108"/>
      <c r="AD52" s="109"/>
      <c r="AE52" s="108"/>
      <c r="AF52" s="108"/>
      <c r="AG52" s="108"/>
      <c r="AH52" s="108"/>
      <c r="AI52" s="138"/>
      <c r="AJ52" s="107"/>
      <c r="AK52" s="107"/>
      <c r="AL52" s="124"/>
      <c r="AM52" s="107"/>
      <c r="AN52" s="107"/>
      <c r="AO52" s="107"/>
      <c r="AP52" s="139"/>
      <c r="AQ52" s="125"/>
    </row>
    <row r="53" spans="1:43" ht="60" customHeight="1" x14ac:dyDescent="0.35">
      <c r="A53" s="111" t="s">
        <v>839</v>
      </c>
      <c r="B53" s="22" t="s">
        <v>439</v>
      </c>
      <c r="C53" s="9" t="s">
        <v>838</v>
      </c>
      <c r="D53" s="31" t="s">
        <v>787</v>
      </c>
      <c r="E53" s="67">
        <v>43769</v>
      </c>
      <c r="F53" s="262" t="str">
        <f>LOOKUP($J53,Lookups!$A$3:$A$18, Lookups!$C$3:$C$18)</f>
        <v>Closed</v>
      </c>
      <c r="G53" s="66" t="s">
        <v>339</v>
      </c>
      <c r="H53" s="66"/>
      <c r="I53" s="66" t="s">
        <v>230</v>
      </c>
      <c r="J53" s="11" t="s">
        <v>419</v>
      </c>
      <c r="K53" s="263" t="str">
        <f>LOOKUP(J53,Lookups!$A$3:$A$20,Lookups!$B$3:$B$20)</f>
        <v>End of process</v>
      </c>
      <c r="L53" s="79">
        <v>43886</v>
      </c>
      <c r="M53" s="126"/>
      <c r="N53" s="72"/>
      <c r="O53" s="31" t="s">
        <v>61</v>
      </c>
      <c r="P53" s="127" t="s">
        <v>61</v>
      </c>
      <c r="Q53" s="134"/>
      <c r="R53" s="130"/>
      <c r="S53" s="130"/>
      <c r="T53" s="130"/>
      <c r="U53" s="131"/>
      <c r="V53" s="124" t="str">
        <f t="shared" si="2"/>
        <v>No</v>
      </c>
      <c r="W53" s="125"/>
    </row>
    <row r="54" spans="1:43" ht="60" customHeight="1" x14ac:dyDescent="0.35">
      <c r="A54" s="111" t="s">
        <v>833</v>
      </c>
      <c r="B54" s="22" t="s">
        <v>439</v>
      </c>
      <c r="C54" s="9" t="s">
        <v>834</v>
      </c>
      <c r="D54" s="9" t="s">
        <v>219</v>
      </c>
      <c r="E54" s="12">
        <v>43748</v>
      </c>
      <c r="F54" s="262" t="str">
        <f>LOOKUP($J54,Lookups!$A$3:$A$18, Lookups!$C$3:$C$18)</f>
        <v>Live</v>
      </c>
      <c r="G54" s="11" t="s">
        <v>339</v>
      </c>
      <c r="H54" s="11"/>
      <c r="I54" s="11" t="s">
        <v>319</v>
      </c>
      <c r="J54" s="11" t="s">
        <v>334</v>
      </c>
      <c r="K54" s="263" t="str">
        <f>LOOKUP(J54,Lookups!$A$3:$A$20,Lookups!$B$3:$B$20)</f>
        <v>Report to Panel</v>
      </c>
      <c r="L54" s="79">
        <v>44490</v>
      </c>
      <c r="M54" s="108"/>
      <c r="N54" s="138"/>
      <c r="O54" s="9" t="s">
        <v>61</v>
      </c>
      <c r="P54" s="127" t="s">
        <v>61</v>
      </c>
      <c r="Q54" s="140"/>
      <c r="R54" s="130"/>
      <c r="S54" s="130"/>
      <c r="T54" s="130"/>
      <c r="U54" s="131"/>
      <c r="V54" s="124" t="str">
        <f t="shared" si="2"/>
        <v>No</v>
      </c>
      <c r="W54" s="125"/>
    </row>
    <row r="55" spans="1:43" ht="60" customHeight="1" x14ac:dyDescent="0.35">
      <c r="A55" s="111" t="s">
        <v>831</v>
      </c>
      <c r="B55" s="22" t="s">
        <v>437</v>
      </c>
      <c r="C55" s="9" t="s">
        <v>832</v>
      </c>
      <c r="D55" s="31" t="s">
        <v>587</v>
      </c>
      <c r="E55" s="67">
        <v>43742</v>
      </c>
      <c r="F55" s="262" t="str">
        <f>LOOKUP($J55,Lookups!$A$3:$A$18, Lookups!$C$3:$C$18)</f>
        <v>Closed</v>
      </c>
      <c r="G55" s="66" t="s">
        <v>422</v>
      </c>
      <c r="H55" s="11"/>
      <c r="I55" s="11" t="s">
        <v>230</v>
      </c>
      <c r="J55" s="11" t="s">
        <v>226</v>
      </c>
      <c r="K55" s="263" t="str">
        <f>LOOKUP(J55,Lookups!$A$3:$A$20,Lookups!$B$3:$B$20)</f>
        <v>Effective date</v>
      </c>
      <c r="L55" s="79">
        <v>43997</v>
      </c>
      <c r="M55" s="108"/>
      <c r="N55" s="138"/>
      <c r="O55" s="31" t="s">
        <v>587</v>
      </c>
      <c r="P55" s="127" t="s">
        <v>61</v>
      </c>
      <c r="Q55" s="134"/>
      <c r="R55" s="130"/>
      <c r="S55" s="130"/>
      <c r="T55" s="130"/>
      <c r="U55" s="131"/>
      <c r="V55" s="124" t="str">
        <f t="shared" si="2"/>
        <v>No</v>
      </c>
      <c r="W55" s="125"/>
    </row>
    <row r="56" spans="1:43" ht="60" customHeight="1" x14ac:dyDescent="0.35">
      <c r="A56" s="111" t="s">
        <v>829</v>
      </c>
      <c r="B56" s="22" t="s">
        <v>437</v>
      </c>
      <c r="C56" s="9" t="s">
        <v>830</v>
      </c>
      <c r="D56" s="31" t="s">
        <v>219</v>
      </c>
      <c r="E56" s="67">
        <v>43742</v>
      </c>
      <c r="F56" s="262" t="str">
        <f>LOOKUP($J56,Lookups!$A$3:$A$18, Lookups!$C$3:$C$18)</f>
        <v>Closed</v>
      </c>
      <c r="G56" s="66" t="s">
        <v>422</v>
      </c>
      <c r="H56" s="11"/>
      <c r="I56" s="11" t="s">
        <v>319</v>
      </c>
      <c r="J56" s="11" t="s">
        <v>226</v>
      </c>
      <c r="K56" s="263" t="str">
        <f>LOOKUP(J56,Lookups!$A$3:$A$20,Lookups!$B$3:$B$20)</f>
        <v>Effective date</v>
      </c>
      <c r="L56" s="79">
        <v>43794</v>
      </c>
      <c r="M56" s="108"/>
      <c r="N56" s="138"/>
      <c r="O56" s="31" t="s">
        <v>219</v>
      </c>
      <c r="P56" s="127" t="s">
        <v>61</v>
      </c>
      <c r="Q56" s="134" t="s">
        <v>14</v>
      </c>
      <c r="R56" s="130"/>
      <c r="S56" s="130"/>
      <c r="T56" s="130"/>
      <c r="U56" s="131"/>
      <c r="V56" s="124" t="str">
        <f t="shared" si="2"/>
        <v>No</v>
      </c>
      <c r="W56" s="125"/>
    </row>
    <row r="57" spans="1:43" ht="60" customHeight="1" x14ac:dyDescent="0.35">
      <c r="A57" s="111" t="s">
        <v>825</v>
      </c>
      <c r="B57" s="70" t="s">
        <v>437</v>
      </c>
      <c r="C57" s="9" t="s">
        <v>826</v>
      </c>
      <c r="D57" s="77" t="s">
        <v>812</v>
      </c>
      <c r="E57" s="67">
        <v>43719</v>
      </c>
      <c r="F57" s="262" t="str">
        <f>LOOKUP($J57,Lookups!$A$3:$A$18, Lookups!$C$3:$C$18)</f>
        <v>Closed</v>
      </c>
      <c r="G57" s="66" t="s">
        <v>422</v>
      </c>
      <c r="H57" s="11"/>
      <c r="I57" s="11" t="s">
        <v>230</v>
      </c>
      <c r="J57" s="66" t="s">
        <v>226</v>
      </c>
      <c r="K57" s="263" t="str">
        <f>LOOKUP(J57,Lookups!$A$3:$A$20,Lookups!$B$3:$B$20)</f>
        <v>Effective date</v>
      </c>
      <c r="L57" s="79" t="s">
        <v>589</v>
      </c>
      <c r="M57" s="108"/>
      <c r="N57" s="138"/>
      <c r="O57" s="141" t="s">
        <v>570</v>
      </c>
      <c r="P57" s="127">
        <v>2</v>
      </c>
      <c r="Q57" s="130"/>
      <c r="R57" s="130"/>
      <c r="S57" s="130"/>
      <c r="T57" s="130"/>
      <c r="U57" s="131"/>
      <c r="V57" s="124" t="str">
        <f t="shared" si="2"/>
        <v>No</v>
      </c>
      <c r="W57" s="125"/>
    </row>
    <row r="58" spans="1:43" ht="60" customHeight="1" x14ac:dyDescent="0.35">
      <c r="A58" s="111" t="s">
        <v>822</v>
      </c>
      <c r="B58" s="22"/>
      <c r="C58" s="9" t="s">
        <v>821</v>
      </c>
      <c r="D58" s="77" t="s">
        <v>142</v>
      </c>
      <c r="E58" s="67">
        <v>43678</v>
      </c>
      <c r="F58" s="262" t="str">
        <f>LOOKUP($J58,Lookups!$A$3:$A$18, Lookups!$C$3:$C$18)</f>
        <v>Live</v>
      </c>
      <c r="G58" s="66" t="s">
        <v>306</v>
      </c>
      <c r="H58" s="11"/>
      <c r="I58" s="11" t="s">
        <v>230</v>
      </c>
      <c r="J58" s="66" t="s">
        <v>307</v>
      </c>
      <c r="K58" s="263" t="str">
        <f>LOOKUP(J58,Lookups!$A$3:$A$20,Lookups!$B$3:$B$20)</f>
        <v>Ofgem decision</v>
      </c>
      <c r="L58" s="79">
        <v>43972</v>
      </c>
      <c r="M58" s="108"/>
      <c r="N58" s="138"/>
      <c r="O58" s="141" t="s">
        <v>142</v>
      </c>
      <c r="P58" s="127" t="s">
        <v>61</v>
      </c>
      <c r="Q58" s="130"/>
      <c r="R58" s="130"/>
      <c r="S58" s="130"/>
      <c r="T58" s="130"/>
      <c r="U58" s="131"/>
      <c r="V58" s="124" t="str">
        <f t="shared" si="2"/>
        <v>Yes</v>
      </c>
      <c r="W58" s="125"/>
    </row>
    <row r="59" spans="1:43" ht="60" customHeight="1" x14ac:dyDescent="0.35">
      <c r="A59" s="112" t="s">
        <v>819</v>
      </c>
      <c r="B59" s="102"/>
      <c r="C59" s="100" t="s">
        <v>820</v>
      </c>
      <c r="D59" s="77" t="s">
        <v>812</v>
      </c>
      <c r="E59" s="69">
        <v>43665</v>
      </c>
      <c r="F59" s="262" t="str">
        <f>LOOKUP($J59,Lookups!$A$3:$A$18, Lookups!$C$3:$C$18)</f>
        <v>Closed</v>
      </c>
      <c r="G59" s="66" t="s">
        <v>401</v>
      </c>
      <c r="H59" s="103"/>
      <c r="I59" s="103" t="s">
        <v>230</v>
      </c>
      <c r="J59" s="66" t="s">
        <v>226</v>
      </c>
      <c r="K59" s="263" t="str">
        <f>LOOKUP(J59,Lookups!$A$3:$A$20,Lookups!$B$3:$B$20)</f>
        <v>Effective date</v>
      </c>
      <c r="L59" s="79">
        <v>43736</v>
      </c>
      <c r="M59" s="108"/>
      <c r="N59" s="138"/>
      <c r="O59" s="141" t="s">
        <v>570</v>
      </c>
      <c r="P59" s="142">
        <v>2</v>
      </c>
      <c r="Q59" s="107"/>
      <c r="R59" s="107"/>
      <c r="S59" s="107"/>
      <c r="T59" s="107"/>
      <c r="U59" s="143"/>
      <c r="V59" s="124" t="str">
        <f t="shared" si="2"/>
        <v>No</v>
      </c>
      <c r="W59" s="125"/>
    </row>
    <row r="60" spans="1:43" ht="60" customHeight="1" x14ac:dyDescent="0.35">
      <c r="A60" s="113" t="s">
        <v>817</v>
      </c>
      <c r="B60" s="70"/>
      <c r="C60" s="104" t="s">
        <v>818</v>
      </c>
      <c r="D60" s="77" t="s">
        <v>236</v>
      </c>
      <c r="E60" s="67">
        <v>43656</v>
      </c>
      <c r="F60" s="262" t="str">
        <f>LOOKUP($J60,Lookups!$A$3:$A$18, Lookups!$C$3:$C$18)</f>
        <v>Closed</v>
      </c>
      <c r="G60" s="66" t="s">
        <v>306</v>
      </c>
      <c r="H60" s="66"/>
      <c r="I60" s="66" t="s">
        <v>230</v>
      </c>
      <c r="J60" s="66" t="s">
        <v>419</v>
      </c>
      <c r="K60" s="263" t="str">
        <f>LOOKUP(J60,Lookups!$A$3:$A$20,Lookups!$B$3:$B$20)</f>
        <v>End of process</v>
      </c>
      <c r="L60" s="79">
        <v>43851</v>
      </c>
      <c r="M60" s="144"/>
      <c r="N60" s="75"/>
      <c r="O60" s="145" t="s">
        <v>141</v>
      </c>
      <c r="P60" s="146">
        <v>1</v>
      </c>
      <c r="Q60" s="133"/>
      <c r="R60" s="133"/>
      <c r="S60" s="133"/>
      <c r="T60" s="133"/>
      <c r="U60" s="147"/>
      <c r="V60" s="124" t="str">
        <f t="shared" si="2"/>
        <v>No</v>
      </c>
      <c r="W60" s="125"/>
    </row>
    <row r="61" spans="1:43" ht="60" customHeight="1" x14ac:dyDescent="0.35">
      <c r="A61" s="111" t="s">
        <v>815</v>
      </c>
      <c r="B61" s="22" t="s">
        <v>437</v>
      </c>
      <c r="C61" s="31" t="s">
        <v>816</v>
      </c>
      <c r="D61" s="78" t="s">
        <v>219</v>
      </c>
      <c r="E61" s="67">
        <v>43655</v>
      </c>
      <c r="F61" s="262" t="str">
        <f>LOOKUP($J61,Lookups!$A$3:$A$18, Lookups!$C$3:$C$18)</f>
        <v>Closed</v>
      </c>
      <c r="G61" s="66" t="s">
        <v>422</v>
      </c>
      <c r="H61" s="66"/>
      <c r="I61" s="66" t="s">
        <v>319</v>
      </c>
      <c r="J61" s="66" t="s">
        <v>226</v>
      </c>
      <c r="K61" s="263" t="str">
        <f>LOOKUP(J61,Lookups!$A$3:$A$20,Lookups!$B$3:$B$20)</f>
        <v>Effective date</v>
      </c>
      <c r="L61" s="79">
        <v>43717</v>
      </c>
      <c r="M61" s="133"/>
      <c r="N61" s="145"/>
      <c r="O61" s="31" t="s">
        <v>219</v>
      </c>
      <c r="P61" s="136" t="s">
        <v>61</v>
      </c>
      <c r="Q61" s="134" t="s">
        <v>14</v>
      </c>
      <c r="R61" s="135">
        <v>43664</v>
      </c>
      <c r="S61" s="135">
        <v>43664</v>
      </c>
      <c r="T61" s="136" t="str">
        <f>IF(ISBLANK(S61)," ",IF(S61&lt;=R61,"Y","N"))</f>
        <v>Y</v>
      </c>
      <c r="U61" s="147"/>
      <c r="V61" s="124" t="str">
        <f t="shared" si="2"/>
        <v>No</v>
      </c>
      <c r="W61" s="125"/>
    </row>
    <row r="62" spans="1:43" ht="60" customHeight="1" x14ac:dyDescent="0.35">
      <c r="A62" s="111" t="s">
        <v>814</v>
      </c>
      <c r="B62" s="22" t="s">
        <v>505</v>
      </c>
      <c r="C62" s="9" t="s">
        <v>827</v>
      </c>
      <c r="D62" s="99" t="s">
        <v>812</v>
      </c>
      <c r="E62" s="67">
        <v>44091</v>
      </c>
      <c r="F62" s="262" t="str">
        <f>LOOKUP($J62,Lookups!$A$3:$A$18, Lookups!$C$3:$C$18)</f>
        <v>Closed</v>
      </c>
      <c r="G62" s="66" t="s">
        <v>422</v>
      </c>
      <c r="H62" s="11"/>
      <c r="I62" s="11" t="s">
        <v>230</v>
      </c>
      <c r="J62" s="11" t="s">
        <v>226</v>
      </c>
      <c r="K62" s="263" t="str">
        <f>LOOKUP(J62,Lookups!$A$3:$A$20,Lookups!$B$3:$B$20)</f>
        <v>Effective date</v>
      </c>
      <c r="L62" s="79" t="s">
        <v>589</v>
      </c>
      <c r="M62" s="130"/>
      <c r="N62" s="145"/>
      <c r="O62" s="141" t="s">
        <v>570</v>
      </c>
      <c r="P62" s="148">
        <v>8</v>
      </c>
      <c r="Q62" s="128" t="s">
        <v>943</v>
      </c>
      <c r="R62" s="149">
        <v>44091</v>
      </c>
      <c r="S62" s="149">
        <v>44091</v>
      </c>
      <c r="T62" s="136" t="str">
        <f>IF(ISBLANK(S62)," ",IF(S62&lt;=R62,"Y","N"))</f>
        <v>Y</v>
      </c>
      <c r="U62" s="131"/>
      <c r="V62" s="124"/>
      <c r="W62" s="125"/>
    </row>
    <row r="63" spans="1:43" ht="60" customHeight="1" x14ac:dyDescent="0.35">
      <c r="A63" s="111" t="s">
        <v>814</v>
      </c>
      <c r="B63" s="22" t="s">
        <v>437</v>
      </c>
      <c r="C63" s="9" t="s">
        <v>827</v>
      </c>
      <c r="D63" s="99" t="s">
        <v>812</v>
      </c>
      <c r="E63" s="67">
        <v>43654</v>
      </c>
      <c r="F63" s="262" t="str">
        <f>LOOKUP($J63,Lookups!$A$3:$A$18, Lookups!$C$3:$C$18)</f>
        <v>Closed</v>
      </c>
      <c r="G63" s="66" t="s">
        <v>422</v>
      </c>
      <c r="H63" s="11"/>
      <c r="I63" s="11" t="s">
        <v>230</v>
      </c>
      <c r="J63" s="11" t="s">
        <v>419</v>
      </c>
      <c r="K63" s="263" t="str">
        <f>LOOKUP(J63,Lookups!$A$3:$A$20,Lookups!$B$3:$B$20)</f>
        <v>End of process</v>
      </c>
      <c r="L63" s="79">
        <v>44091</v>
      </c>
      <c r="M63" s="130"/>
      <c r="N63" s="145"/>
      <c r="O63" s="141" t="s">
        <v>570</v>
      </c>
      <c r="P63" s="148">
        <v>8</v>
      </c>
      <c r="Q63" s="128" t="s">
        <v>937</v>
      </c>
      <c r="R63" s="149">
        <v>44062</v>
      </c>
      <c r="S63" s="149">
        <v>44062</v>
      </c>
      <c r="T63" s="136" t="str">
        <f>IF(ISBLANK(S63)," ",IF(S63&lt;=R63,"Y","N"))</f>
        <v>Y</v>
      </c>
      <c r="U63" s="131"/>
      <c r="V63" s="124" t="str">
        <f t="shared" si="2"/>
        <v>No</v>
      </c>
      <c r="W63" s="125"/>
    </row>
    <row r="64" spans="1:43" ht="60" customHeight="1" x14ac:dyDescent="0.35">
      <c r="A64" s="111" t="s">
        <v>811</v>
      </c>
      <c r="B64" s="22" t="s">
        <v>442</v>
      </c>
      <c r="C64" s="9" t="s">
        <v>823</v>
      </c>
      <c r="D64" s="99" t="s">
        <v>142</v>
      </c>
      <c r="E64" s="67">
        <v>43678</v>
      </c>
      <c r="F64" s="262" t="str">
        <f>LOOKUP($J64,Lookups!$A$3:$A$18, Lookups!$C$3:$C$18)</f>
        <v>Closed</v>
      </c>
      <c r="G64" s="66" t="s">
        <v>306</v>
      </c>
      <c r="H64" s="11"/>
      <c r="I64" s="11" t="s">
        <v>230</v>
      </c>
      <c r="J64" s="11" t="s">
        <v>419</v>
      </c>
      <c r="K64" s="263" t="str">
        <f>LOOKUP(J64,Lookups!$A$3:$A$20,Lookups!$B$3:$B$20)</f>
        <v>End of process</v>
      </c>
      <c r="L64" s="79">
        <v>43692</v>
      </c>
      <c r="M64" s="130"/>
      <c r="N64" s="145"/>
      <c r="O64" s="141" t="s">
        <v>233</v>
      </c>
      <c r="P64" s="148">
        <v>7</v>
      </c>
      <c r="Q64" s="148"/>
      <c r="R64" s="149"/>
      <c r="S64" s="149"/>
      <c r="T64" s="149"/>
      <c r="U64" s="131"/>
      <c r="V64" s="124" t="str">
        <f t="shared" si="2"/>
        <v>No</v>
      </c>
      <c r="W64" s="125"/>
    </row>
    <row r="65" spans="1:23" ht="60" customHeight="1" x14ac:dyDescent="0.35">
      <c r="A65" s="111" t="s">
        <v>811</v>
      </c>
      <c r="B65" s="22" t="s">
        <v>887</v>
      </c>
      <c r="C65" s="9" t="s">
        <v>813</v>
      </c>
      <c r="D65" s="99" t="s">
        <v>812</v>
      </c>
      <c r="E65" s="67">
        <v>43909</v>
      </c>
      <c r="F65" s="262" t="str">
        <f>LOOKUP($J65,Lookups!$A$3:$A$18, Lookups!$C$3:$C$18)</f>
        <v>Live</v>
      </c>
      <c r="G65" s="66" t="s">
        <v>306</v>
      </c>
      <c r="H65" s="11"/>
      <c r="I65" s="11" t="s">
        <v>230</v>
      </c>
      <c r="J65" s="11" t="s">
        <v>307</v>
      </c>
      <c r="K65" s="263" t="str">
        <f>LOOKUP(J65,Lookups!$A$3:$A$20,Lookups!$B$3:$B$20)</f>
        <v>Ofgem decision</v>
      </c>
      <c r="L65" s="79">
        <v>43972</v>
      </c>
      <c r="M65" s="130"/>
      <c r="N65" s="145"/>
      <c r="O65" s="141" t="s">
        <v>233</v>
      </c>
      <c r="P65" s="148">
        <v>7</v>
      </c>
      <c r="Q65" s="128" t="s">
        <v>888</v>
      </c>
      <c r="R65" s="149">
        <v>43930</v>
      </c>
      <c r="S65" s="149">
        <v>43909</v>
      </c>
      <c r="T65" s="136" t="str">
        <f>IF(ISBLANK(S65)," ",IF(S65&lt;=R65,"Y","N"))</f>
        <v>Y</v>
      </c>
      <c r="U65" s="131"/>
      <c r="V65" s="124" t="str">
        <f t="shared" si="2"/>
        <v>Yes</v>
      </c>
      <c r="W65" s="125"/>
    </row>
    <row r="66" spans="1:23" ht="60" customHeight="1" x14ac:dyDescent="0.35">
      <c r="A66" s="111" t="s">
        <v>811</v>
      </c>
      <c r="B66" s="22"/>
      <c r="C66" s="9" t="s">
        <v>813</v>
      </c>
      <c r="D66" s="99" t="s">
        <v>812</v>
      </c>
      <c r="E66" s="67">
        <v>43628</v>
      </c>
      <c r="F66" s="262" t="str">
        <f>LOOKUP($J66,Lookups!$A$3:$A$18, Lookups!$C$3:$C$18)</f>
        <v>Closed</v>
      </c>
      <c r="G66" s="66" t="s">
        <v>306</v>
      </c>
      <c r="H66" s="11"/>
      <c r="I66" s="11" t="s">
        <v>230</v>
      </c>
      <c r="J66" s="11" t="s">
        <v>419</v>
      </c>
      <c r="K66" s="263" t="str">
        <f>LOOKUP(J66,Lookups!$A$3:$A$20,Lookups!$B$3:$B$20)</f>
        <v>End of process</v>
      </c>
      <c r="L66" s="79">
        <v>43909</v>
      </c>
      <c r="M66" s="130"/>
      <c r="N66" s="145"/>
      <c r="O66" s="145" t="s">
        <v>233</v>
      </c>
      <c r="P66" s="148">
        <v>7</v>
      </c>
      <c r="Q66" s="128" t="s">
        <v>824</v>
      </c>
      <c r="R66" s="128">
        <v>43714</v>
      </c>
      <c r="S66" s="149">
        <v>43714</v>
      </c>
      <c r="T66" s="136" t="str">
        <f>IF(ISBLANK(S66)," ",IF(S66&lt;=R66,"Y","N"))</f>
        <v>Y</v>
      </c>
      <c r="U66" s="131"/>
      <c r="V66" s="124" t="str">
        <f t="shared" si="2"/>
        <v>No</v>
      </c>
      <c r="W66" s="125"/>
    </row>
    <row r="67" spans="1:23" ht="60" customHeight="1" x14ac:dyDescent="0.35">
      <c r="A67" s="111" t="s">
        <v>807</v>
      </c>
      <c r="B67" s="22" t="s">
        <v>437</v>
      </c>
      <c r="C67" s="9" t="s">
        <v>808</v>
      </c>
      <c r="D67" s="99" t="s">
        <v>142</v>
      </c>
      <c r="E67" s="67">
        <v>43626</v>
      </c>
      <c r="F67" s="262" t="str">
        <f>LOOKUP($J67,Lookups!$A$3:$A$18, Lookups!$C$3:$C$18)</f>
        <v>Closed</v>
      </c>
      <c r="G67" s="66" t="s">
        <v>422</v>
      </c>
      <c r="H67" s="11"/>
      <c r="I67" s="11" t="s">
        <v>230</v>
      </c>
      <c r="J67" s="11" t="s">
        <v>226</v>
      </c>
      <c r="K67" s="263" t="str">
        <f>LOOKUP(J67,Lookups!$A$3:$A$20,Lookups!$B$3:$B$20)</f>
        <v>Effective date</v>
      </c>
      <c r="L67" s="79">
        <v>43777</v>
      </c>
      <c r="M67" s="130"/>
      <c r="N67" s="145"/>
      <c r="O67" s="31" t="s">
        <v>142</v>
      </c>
      <c r="P67" s="148" t="s">
        <v>61</v>
      </c>
      <c r="Q67" s="134" t="s">
        <v>14</v>
      </c>
      <c r="R67" s="149">
        <v>43725</v>
      </c>
      <c r="S67" s="149">
        <v>43725</v>
      </c>
      <c r="T67" s="136" t="str">
        <f>IF(ISBLANK(S67)," ",IF(S67&lt;=R67,"Y","N"))</f>
        <v>Y</v>
      </c>
      <c r="U67" s="131"/>
      <c r="V67" s="124" t="str">
        <f t="shared" si="2"/>
        <v>No</v>
      </c>
      <c r="W67" s="125"/>
    </row>
    <row r="68" spans="1:23" ht="60" customHeight="1" x14ac:dyDescent="0.35">
      <c r="A68" s="111" t="s">
        <v>806</v>
      </c>
      <c r="B68" s="22" t="s">
        <v>439</v>
      </c>
      <c r="C68" s="9" t="s">
        <v>809</v>
      </c>
      <c r="D68" s="99" t="s">
        <v>233</v>
      </c>
      <c r="E68" s="67">
        <v>43616</v>
      </c>
      <c r="F68" s="262" t="str">
        <f>LOOKUP($J68,Lookups!$A$3:$A$18, Lookups!$C$3:$C$18)</f>
        <v>Closed</v>
      </c>
      <c r="G68" s="66" t="s">
        <v>339</v>
      </c>
      <c r="H68" s="11"/>
      <c r="I68" s="11" t="s">
        <v>230</v>
      </c>
      <c r="J68" s="11" t="s">
        <v>419</v>
      </c>
      <c r="K68" s="263" t="str">
        <f>LOOKUP(J68,Lookups!$A$3:$A$20,Lookups!$B$3:$B$20)</f>
        <v>End of process</v>
      </c>
      <c r="L68" s="79">
        <v>43794</v>
      </c>
      <c r="M68" s="130"/>
      <c r="N68" s="145"/>
      <c r="O68" s="31" t="s">
        <v>61</v>
      </c>
      <c r="P68" s="148"/>
      <c r="Q68" s="148"/>
      <c r="R68" s="149"/>
      <c r="S68" s="149"/>
      <c r="T68" s="149"/>
      <c r="U68" s="131"/>
      <c r="V68" s="124" t="str">
        <f t="shared" si="2"/>
        <v>No</v>
      </c>
      <c r="W68" s="125"/>
    </row>
    <row r="69" spans="1:23" ht="60" customHeight="1" x14ac:dyDescent="0.35">
      <c r="A69" s="111" t="s">
        <v>805</v>
      </c>
      <c r="B69" s="22" t="s">
        <v>439</v>
      </c>
      <c r="C69" s="9" t="s">
        <v>810</v>
      </c>
      <c r="D69" s="99" t="s">
        <v>236</v>
      </c>
      <c r="E69" s="67">
        <v>43608</v>
      </c>
      <c r="F69" s="262" t="str">
        <f>LOOKUP($J69,Lookups!$A$3:$A$18, Lookups!$C$3:$C$18)</f>
        <v>Live</v>
      </c>
      <c r="G69" s="66" t="s">
        <v>339</v>
      </c>
      <c r="H69" s="11"/>
      <c r="I69" s="11" t="s">
        <v>230</v>
      </c>
      <c r="J69" s="11" t="s">
        <v>334</v>
      </c>
      <c r="K69" s="263" t="str">
        <f>LOOKUP(J69,Lookups!$A$3:$A$20,Lookups!$B$3:$B$20)</f>
        <v>Report to Panel</v>
      </c>
      <c r="L69" s="79">
        <v>44182</v>
      </c>
      <c r="M69" s="130"/>
      <c r="N69" s="145"/>
      <c r="O69" s="31" t="s">
        <v>61</v>
      </c>
      <c r="P69" s="148"/>
      <c r="Q69" s="148"/>
      <c r="R69" s="149"/>
      <c r="S69" s="149"/>
      <c r="T69" s="149"/>
      <c r="U69" s="131"/>
      <c r="V69" s="124" t="str">
        <f t="shared" si="2"/>
        <v>No</v>
      </c>
      <c r="W69" s="125"/>
    </row>
    <row r="70" spans="1:23" ht="60" customHeight="1" x14ac:dyDescent="0.35">
      <c r="A70" s="111" t="s">
        <v>795</v>
      </c>
      <c r="B70" s="22" t="s">
        <v>437</v>
      </c>
      <c r="C70" s="9" t="s">
        <v>796</v>
      </c>
      <c r="D70" s="74" t="s">
        <v>327</v>
      </c>
      <c r="E70" s="67">
        <v>43587</v>
      </c>
      <c r="F70" s="262" t="str">
        <f>LOOKUP($J70,Lookups!$A$3:$A$18, Lookups!$C$3:$C$18)</f>
        <v>Live</v>
      </c>
      <c r="G70" s="11" t="s">
        <v>422</v>
      </c>
      <c r="H70" s="11"/>
      <c r="I70" s="11" t="s">
        <v>230</v>
      </c>
      <c r="J70" s="11" t="s">
        <v>307</v>
      </c>
      <c r="K70" s="263" t="str">
        <f>LOOKUP(J70,Lookups!$A$3:$A$20,Lookups!$B$3:$B$20)</f>
        <v>Ofgem decision</v>
      </c>
      <c r="L70" s="79">
        <v>43818</v>
      </c>
      <c r="M70" s="130"/>
      <c r="N70" s="145"/>
      <c r="O70" s="141" t="s">
        <v>570</v>
      </c>
      <c r="P70" s="148">
        <v>6</v>
      </c>
      <c r="Q70" s="134" t="s">
        <v>14</v>
      </c>
      <c r="R70" s="149"/>
      <c r="S70" s="148"/>
      <c r="T70" s="148"/>
      <c r="U70" s="131"/>
      <c r="V70" s="124" t="str">
        <f t="shared" si="2"/>
        <v>Yes</v>
      </c>
      <c r="W70" s="125"/>
    </row>
    <row r="71" spans="1:23" ht="60" customHeight="1" x14ac:dyDescent="0.35">
      <c r="A71" s="111" t="s">
        <v>791</v>
      </c>
      <c r="B71" s="22" t="s">
        <v>437</v>
      </c>
      <c r="C71" s="150" t="s">
        <v>837</v>
      </c>
      <c r="D71" s="9" t="s">
        <v>629</v>
      </c>
      <c r="E71" s="12">
        <v>43564</v>
      </c>
      <c r="F71" s="262" t="str">
        <f>LOOKUP($J71,Lookups!$A$3:$A$18, Lookups!$C$3:$C$18)</f>
        <v>Closed</v>
      </c>
      <c r="G71" s="66" t="s">
        <v>422</v>
      </c>
      <c r="H71" s="11"/>
      <c r="I71" s="11" t="s">
        <v>230</v>
      </c>
      <c r="J71" s="11" t="s">
        <v>226</v>
      </c>
      <c r="K71" s="263" t="str">
        <f>LOOKUP(J71,Lookups!$A$3:$A$20,Lookups!$B$3:$B$20)</f>
        <v>Effective date</v>
      </c>
      <c r="L71" s="79" t="s">
        <v>954</v>
      </c>
      <c r="M71" s="9"/>
      <c r="N71" s="130"/>
      <c r="O71" s="145" t="s">
        <v>141</v>
      </c>
      <c r="P71" s="148">
        <v>5</v>
      </c>
      <c r="Q71" s="128" t="s">
        <v>869</v>
      </c>
      <c r="R71" s="149">
        <v>43902</v>
      </c>
      <c r="S71" s="149">
        <v>43902</v>
      </c>
      <c r="T71" s="136" t="str">
        <f t="shared" ref="T71" si="3">IF(ISBLANK(S71)," ",IF(S71&lt;=R71,"Y","N"))</f>
        <v>Y</v>
      </c>
      <c r="U71" s="131"/>
      <c r="V71" s="124" t="str">
        <f t="shared" si="2"/>
        <v>No</v>
      </c>
      <c r="W71" s="125"/>
    </row>
    <row r="72" spans="1:23" ht="60" customHeight="1" x14ac:dyDescent="0.35">
      <c r="A72" s="111" t="s">
        <v>789</v>
      </c>
      <c r="B72" s="22" t="s">
        <v>437</v>
      </c>
      <c r="C72" s="150" t="s">
        <v>790</v>
      </c>
      <c r="D72" s="9" t="s">
        <v>629</v>
      </c>
      <c r="E72" s="12">
        <v>43564</v>
      </c>
      <c r="F72" s="262" t="str">
        <f>LOOKUP($J72,Lookups!$A$3:$A$18, Lookups!$C$3:$C$18)</f>
        <v>Closed</v>
      </c>
      <c r="G72" s="66" t="s">
        <v>422</v>
      </c>
      <c r="H72" s="11"/>
      <c r="I72" s="11" t="s">
        <v>652</v>
      </c>
      <c r="J72" s="11" t="s">
        <v>226</v>
      </c>
      <c r="K72" s="263" t="str">
        <f>LOOKUP(J72,Lookups!$A$3:$A$20,Lookups!$B$3:$B$20)</f>
        <v>Effective date</v>
      </c>
      <c r="L72" s="79">
        <v>43915</v>
      </c>
      <c r="M72" s="9"/>
      <c r="N72" s="130"/>
      <c r="O72" s="31" t="s">
        <v>570</v>
      </c>
      <c r="P72" s="148">
        <v>4</v>
      </c>
      <c r="Q72" s="128" t="s">
        <v>855</v>
      </c>
      <c r="R72" s="149">
        <v>43811</v>
      </c>
      <c r="S72" s="149"/>
      <c r="T72" s="148"/>
      <c r="U72" s="131"/>
      <c r="V72" s="124" t="str">
        <f t="shared" si="2"/>
        <v>No</v>
      </c>
      <c r="W72" s="125"/>
    </row>
    <row r="73" spans="1:23" ht="60" customHeight="1" x14ac:dyDescent="0.35">
      <c r="A73" s="111" t="s">
        <v>785</v>
      </c>
      <c r="B73" s="22"/>
      <c r="C73" s="150" t="s">
        <v>788</v>
      </c>
      <c r="D73" s="9" t="s">
        <v>333</v>
      </c>
      <c r="E73" s="12">
        <v>43564</v>
      </c>
      <c r="F73" s="262" t="str">
        <f>LOOKUP($J73,Lookups!$A$3:$A$18, Lookups!$C$3:$C$18)</f>
        <v>Closed</v>
      </c>
      <c r="G73" s="66" t="s">
        <v>306</v>
      </c>
      <c r="H73" s="11"/>
      <c r="I73" s="11" t="s">
        <v>230</v>
      </c>
      <c r="J73" s="11" t="s">
        <v>419</v>
      </c>
      <c r="K73" s="263" t="str">
        <f>LOOKUP(J73,Lookups!$A$3:$A$20,Lookups!$B$3:$B$20)</f>
        <v>End of process</v>
      </c>
      <c r="L73" s="79">
        <v>43721</v>
      </c>
      <c r="M73" s="9"/>
      <c r="N73" s="130"/>
      <c r="O73" s="78" t="s">
        <v>142</v>
      </c>
      <c r="P73" s="148">
        <v>3</v>
      </c>
      <c r="Q73" s="148"/>
      <c r="R73" s="149"/>
      <c r="S73" s="149"/>
      <c r="T73" s="148"/>
      <c r="U73" s="131"/>
      <c r="V73" s="124" t="str">
        <f t="shared" si="2"/>
        <v>No</v>
      </c>
      <c r="W73" s="125"/>
    </row>
    <row r="74" spans="1:23" ht="60" customHeight="1" x14ac:dyDescent="0.35">
      <c r="A74" s="111" t="s">
        <v>784</v>
      </c>
      <c r="B74" s="22"/>
      <c r="C74" s="150" t="s">
        <v>786</v>
      </c>
      <c r="D74" s="9" t="s">
        <v>787</v>
      </c>
      <c r="E74" s="12">
        <v>43564</v>
      </c>
      <c r="F74" s="262" t="str">
        <f>LOOKUP($J74,Lookups!$A$3:$A$18, Lookups!$C$3:$C$18)</f>
        <v>Closed</v>
      </c>
      <c r="G74" s="66" t="s">
        <v>306</v>
      </c>
      <c r="H74" s="11"/>
      <c r="I74" s="11" t="s">
        <v>319</v>
      </c>
      <c r="J74" s="11" t="s">
        <v>419</v>
      </c>
      <c r="K74" s="263" t="str">
        <f>LOOKUP(J74,Lookups!$A$3:$A$20,Lookups!$B$3:$B$20)</f>
        <v>End of process</v>
      </c>
      <c r="L74" s="79">
        <v>43740</v>
      </c>
      <c r="M74" s="9"/>
      <c r="N74" s="130"/>
      <c r="O74" s="31" t="s">
        <v>570</v>
      </c>
      <c r="P74" s="148">
        <v>2</v>
      </c>
      <c r="Q74" s="148"/>
      <c r="R74" s="149"/>
      <c r="S74" s="149"/>
      <c r="T74" s="148"/>
      <c r="U74" s="131"/>
      <c r="V74" s="124" t="str">
        <f t="shared" si="2"/>
        <v>No</v>
      </c>
      <c r="W74" s="125"/>
    </row>
    <row r="75" spans="1:23" ht="60" customHeight="1" x14ac:dyDescent="0.35">
      <c r="A75" s="111" t="s">
        <v>783</v>
      </c>
      <c r="B75" s="22"/>
      <c r="C75" s="150" t="s">
        <v>835</v>
      </c>
      <c r="D75" s="31" t="s">
        <v>327</v>
      </c>
      <c r="E75" s="12">
        <v>43564</v>
      </c>
      <c r="F75" s="262" t="str">
        <f>LOOKUP($J75,Lookups!$A$3:$A$18, Lookups!$C$3:$C$18)</f>
        <v>Live</v>
      </c>
      <c r="G75" s="66" t="s">
        <v>306</v>
      </c>
      <c r="H75" s="11"/>
      <c r="I75" s="11" t="s">
        <v>230</v>
      </c>
      <c r="J75" s="11" t="s">
        <v>307</v>
      </c>
      <c r="K75" s="263" t="str">
        <f>LOOKUP(J75,Lookups!$A$3:$A$20,Lookups!$B$3:$B$20)</f>
        <v>Ofgem decision</v>
      </c>
      <c r="L75" s="79">
        <v>43755</v>
      </c>
      <c r="M75" s="9"/>
      <c r="N75" s="130"/>
      <c r="O75" s="145" t="s">
        <v>141</v>
      </c>
      <c r="P75" s="148">
        <v>1</v>
      </c>
      <c r="Q75" s="128" t="s">
        <v>824</v>
      </c>
      <c r="R75" s="135">
        <v>43714</v>
      </c>
      <c r="S75" s="149">
        <v>43696</v>
      </c>
      <c r="T75" s="136" t="str">
        <f t="shared" ref="T75:T80" si="4">IF(ISBLANK(S75)," ",IF(S75&lt;=R75,"Y","N"))</f>
        <v>Y</v>
      </c>
      <c r="U75" s="131"/>
      <c r="V75" s="124" t="str">
        <f t="shared" si="2"/>
        <v>Yes</v>
      </c>
      <c r="W75" s="125"/>
    </row>
    <row r="76" spans="1:23" ht="76" customHeight="1" x14ac:dyDescent="0.35">
      <c r="A76" s="113" t="s">
        <v>781</v>
      </c>
      <c r="B76" s="70"/>
      <c r="C76" s="151" t="s">
        <v>782</v>
      </c>
      <c r="D76" s="31" t="s">
        <v>614</v>
      </c>
      <c r="E76" s="67">
        <v>43557</v>
      </c>
      <c r="F76" s="262" t="str">
        <f>LOOKUP($J76,Lookups!$A$3:$A$18, Lookups!$C$3:$C$18)</f>
        <v>Live</v>
      </c>
      <c r="G76" s="66" t="s">
        <v>306</v>
      </c>
      <c r="H76" s="66"/>
      <c r="I76" s="66" t="s">
        <v>202</v>
      </c>
      <c r="J76" s="11" t="s">
        <v>231</v>
      </c>
      <c r="K76" s="263" t="str">
        <f>LOOKUP(J76,Lookups!$A$3:$A$20,Lookups!$B$3:$B$20)</f>
        <v>Ofgem decision</v>
      </c>
      <c r="L76" s="79">
        <v>43636</v>
      </c>
      <c r="M76" s="31"/>
      <c r="N76" s="133"/>
      <c r="O76" s="31" t="s">
        <v>219</v>
      </c>
      <c r="P76" s="136" t="s">
        <v>61</v>
      </c>
      <c r="Q76" s="134" t="s">
        <v>792</v>
      </c>
      <c r="R76" s="135">
        <v>43599</v>
      </c>
      <c r="S76" s="135">
        <v>43600</v>
      </c>
      <c r="T76" s="136" t="str">
        <f t="shared" si="4"/>
        <v>N</v>
      </c>
      <c r="U76" s="147"/>
      <c r="V76" s="124" t="str">
        <f t="shared" si="2"/>
        <v>Yes</v>
      </c>
      <c r="W76" s="125"/>
    </row>
    <row r="77" spans="1:23" ht="60" customHeight="1" x14ac:dyDescent="0.35">
      <c r="A77" s="113" t="s">
        <v>779</v>
      </c>
      <c r="B77" s="70"/>
      <c r="C77" s="151" t="s">
        <v>780</v>
      </c>
      <c r="D77" s="31" t="s">
        <v>219</v>
      </c>
      <c r="E77" s="67">
        <v>43557</v>
      </c>
      <c r="F77" s="262" t="str">
        <f>LOOKUP($J77,Lookups!$A$3:$A$18, Lookups!$C$3:$C$18)</f>
        <v>Closed</v>
      </c>
      <c r="G77" s="66" t="s">
        <v>306</v>
      </c>
      <c r="H77" s="66"/>
      <c r="I77" s="66" t="s">
        <v>430</v>
      </c>
      <c r="J77" s="11" t="s">
        <v>226</v>
      </c>
      <c r="K77" s="263" t="str">
        <f>LOOKUP(J77,Lookups!$A$3:$A$20,Lookups!$B$3:$B$20)</f>
        <v>Effective date</v>
      </c>
      <c r="L77" s="79">
        <v>43739</v>
      </c>
      <c r="M77" s="31"/>
      <c r="N77" s="133"/>
      <c r="O77" s="31" t="s">
        <v>219</v>
      </c>
      <c r="P77" s="136" t="s">
        <v>61</v>
      </c>
      <c r="Q77" s="134" t="s">
        <v>793</v>
      </c>
      <c r="R77" s="135">
        <v>43599</v>
      </c>
      <c r="S77" s="135">
        <v>43584</v>
      </c>
      <c r="T77" s="136" t="str">
        <f t="shared" si="4"/>
        <v>Y</v>
      </c>
      <c r="U77" s="147"/>
      <c r="V77" s="124" t="str">
        <f t="shared" si="2"/>
        <v>No</v>
      </c>
      <c r="W77" s="125"/>
    </row>
    <row r="78" spans="1:23" ht="60" customHeight="1" x14ac:dyDescent="0.35">
      <c r="A78" s="111" t="s">
        <v>774</v>
      </c>
      <c r="B78" s="22" t="s">
        <v>437</v>
      </c>
      <c r="C78" s="150" t="s">
        <v>775</v>
      </c>
      <c r="D78" s="9" t="s">
        <v>236</v>
      </c>
      <c r="E78" s="12">
        <v>43538</v>
      </c>
      <c r="F78" s="262" t="str">
        <f>LOOKUP($J78,Lookups!$A$3:$A$18, Lookups!$C$3:$C$18)</f>
        <v>Closed</v>
      </c>
      <c r="G78" s="66" t="s">
        <v>422</v>
      </c>
      <c r="H78" s="11"/>
      <c r="I78" s="11" t="s">
        <v>230</v>
      </c>
      <c r="J78" s="11" t="s">
        <v>226</v>
      </c>
      <c r="K78" s="263" t="str">
        <f>LOOKUP(J78,Lookups!$A$3:$A$20,Lookups!$B$3:$B$20)</f>
        <v>Effective date</v>
      </c>
      <c r="L78" s="79">
        <v>43644</v>
      </c>
      <c r="M78" s="9"/>
      <c r="N78" s="130"/>
      <c r="O78" s="31" t="s">
        <v>570</v>
      </c>
      <c r="P78" s="148">
        <v>8</v>
      </c>
      <c r="Q78" s="136" t="s">
        <v>777</v>
      </c>
      <c r="R78" s="135">
        <v>43566</v>
      </c>
      <c r="S78" s="149">
        <v>43551</v>
      </c>
      <c r="T78" s="136" t="str">
        <f t="shared" si="4"/>
        <v>Y</v>
      </c>
      <c r="U78" s="131"/>
      <c r="V78" s="124" t="str">
        <f t="shared" si="2"/>
        <v>No</v>
      </c>
      <c r="W78" s="125"/>
    </row>
    <row r="79" spans="1:23" ht="60" customHeight="1" x14ac:dyDescent="0.35">
      <c r="A79" s="111" t="s">
        <v>773</v>
      </c>
      <c r="B79" s="22" t="s">
        <v>437</v>
      </c>
      <c r="C79" s="150" t="s">
        <v>794</v>
      </c>
      <c r="D79" s="9" t="s">
        <v>570</v>
      </c>
      <c r="E79" s="12">
        <v>43535</v>
      </c>
      <c r="F79" s="262" t="str">
        <f>LOOKUP($J79,Lookups!$A$3:$A$18, Lookups!$C$3:$C$18)</f>
        <v>Closed</v>
      </c>
      <c r="G79" s="66" t="s">
        <v>422</v>
      </c>
      <c r="H79" s="11"/>
      <c r="I79" s="11" t="s">
        <v>311</v>
      </c>
      <c r="J79" s="11" t="s">
        <v>226</v>
      </c>
      <c r="K79" s="263" t="str">
        <f>LOOKUP(J79,Lookups!$A$3:$A$20,Lookups!$B$3:$B$20)</f>
        <v>Effective date</v>
      </c>
      <c r="L79" s="79">
        <v>43997</v>
      </c>
      <c r="M79" s="9"/>
      <c r="N79" s="130"/>
      <c r="O79" s="31" t="s">
        <v>570</v>
      </c>
      <c r="P79" s="148" t="s">
        <v>61</v>
      </c>
      <c r="Q79" s="148"/>
      <c r="R79" s="149"/>
      <c r="S79" s="149"/>
      <c r="T79" s="136" t="str">
        <f t="shared" si="4"/>
        <v xml:space="preserve"> </v>
      </c>
      <c r="U79" s="131"/>
      <c r="V79" s="124" t="str">
        <f t="shared" si="2"/>
        <v>No</v>
      </c>
      <c r="W79" s="125"/>
    </row>
    <row r="80" spans="1:23" ht="60" customHeight="1" x14ac:dyDescent="0.35">
      <c r="A80" s="111" t="s">
        <v>771</v>
      </c>
      <c r="B80" s="22"/>
      <c r="C80" s="150" t="s">
        <v>772</v>
      </c>
      <c r="D80" s="9" t="s">
        <v>337</v>
      </c>
      <c r="E80" s="12">
        <v>43532</v>
      </c>
      <c r="F80" s="262" t="str">
        <f>LOOKUP($J80,Lookups!$A$3:$A$18, Lookups!$C$3:$C$18)</f>
        <v>Closed</v>
      </c>
      <c r="G80" s="66" t="s">
        <v>306</v>
      </c>
      <c r="H80" s="11"/>
      <c r="I80" s="11" t="s">
        <v>230</v>
      </c>
      <c r="J80" s="11" t="s">
        <v>226</v>
      </c>
      <c r="K80" s="263" t="str">
        <f>LOOKUP(J80,Lookups!$A$3:$A$20,Lookups!$B$3:$B$20)</f>
        <v>Effective date</v>
      </c>
      <c r="L80" s="79">
        <v>43889</v>
      </c>
      <c r="M80" s="9"/>
      <c r="N80" s="130"/>
      <c r="O80" s="31" t="s">
        <v>233</v>
      </c>
      <c r="P80" s="148">
        <v>7</v>
      </c>
      <c r="Q80" s="134" t="s">
        <v>792</v>
      </c>
      <c r="R80" s="135">
        <v>43599</v>
      </c>
      <c r="S80" s="149">
        <v>43605</v>
      </c>
      <c r="T80" s="136" t="str">
        <f t="shared" si="4"/>
        <v>N</v>
      </c>
      <c r="U80" s="131"/>
      <c r="V80" s="124" t="str">
        <f t="shared" si="2"/>
        <v>No</v>
      </c>
      <c r="W80" s="125"/>
    </row>
    <row r="81" spans="1:23" ht="60" customHeight="1" x14ac:dyDescent="0.35">
      <c r="A81" s="111" t="s">
        <v>769</v>
      </c>
      <c r="B81" s="22" t="s">
        <v>437</v>
      </c>
      <c r="C81" s="150" t="s">
        <v>770</v>
      </c>
      <c r="D81" s="9" t="s">
        <v>337</v>
      </c>
      <c r="E81" s="12">
        <v>43530</v>
      </c>
      <c r="F81" s="262" t="str">
        <f>LOOKUP($J81,Lookups!$A$3:$A$18, Lookups!$C$3:$C$18)</f>
        <v>Closed</v>
      </c>
      <c r="G81" s="66" t="s">
        <v>422</v>
      </c>
      <c r="H81" s="11"/>
      <c r="I81" s="11" t="s">
        <v>652</v>
      </c>
      <c r="J81" s="11" t="s">
        <v>226</v>
      </c>
      <c r="K81" s="263" t="str">
        <f>LOOKUP(J81,Lookups!$A$3:$A$20,Lookups!$B$3:$B$20)</f>
        <v>Effective date</v>
      </c>
      <c r="L81" s="79">
        <v>43915</v>
      </c>
      <c r="M81" s="9"/>
      <c r="N81" s="130"/>
      <c r="O81" s="9" t="s">
        <v>570</v>
      </c>
      <c r="P81" s="148">
        <v>6</v>
      </c>
      <c r="Q81" s="136" t="s">
        <v>804</v>
      </c>
      <c r="R81" s="149">
        <v>43623</v>
      </c>
      <c r="S81" s="149">
        <v>43620</v>
      </c>
      <c r="T81" s="136" t="str">
        <f t="shared" ref="T81:T147" si="5">IF(ISBLANK(S81)," ",IF(S81&lt;=R81,"Y","N"))</f>
        <v>Y</v>
      </c>
      <c r="U81" s="131"/>
      <c r="V81" s="124" t="str">
        <f t="shared" si="2"/>
        <v>No</v>
      </c>
      <c r="W81" s="125"/>
    </row>
    <row r="82" spans="1:23" ht="60" customHeight="1" x14ac:dyDescent="0.35">
      <c r="A82" s="111" t="s">
        <v>753</v>
      </c>
      <c r="B82" s="22" t="s">
        <v>505</v>
      </c>
      <c r="C82" s="150" t="s">
        <v>754</v>
      </c>
      <c r="D82" s="9" t="s">
        <v>219</v>
      </c>
      <c r="E82" s="12">
        <v>43770</v>
      </c>
      <c r="F82" s="262" t="str">
        <f>LOOKUP($J82,Lookups!$A$3:$A$18, Lookups!$C$3:$C$18)</f>
        <v>Closed</v>
      </c>
      <c r="G82" s="66" t="s">
        <v>422</v>
      </c>
      <c r="H82" s="11"/>
      <c r="I82" s="11" t="s">
        <v>319</v>
      </c>
      <c r="J82" s="11" t="s">
        <v>419</v>
      </c>
      <c r="K82" s="263" t="str">
        <f>LOOKUP(J82,Lookups!$A$3:$A$20,Lookups!$B$3:$B$20)</f>
        <v>End of process</v>
      </c>
      <c r="L82" s="79">
        <v>43879</v>
      </c>
      <c r="M82" s="9"/>
      <c r="N82" s="130"/>
      <c r="O82" s="9" t="s">
        <v>219</v>
      </c>
      <c r="P82" s="148"/>
      <c r="Q82" s="136" t="s">
        <v>759</v>
      </c>
      <c r="R82" s="149">
        <v>43538</v>
      </c>
      <c r="S82" s="149"/>
      <c r="T82" s="136" t="str">
        <f>IF(ISBLANK(S82)," ",IF(S82&lt;=R82,"Y","N"))</f>
        <v xml:space="preserve"> </v>
      </c>
      <c r="U82" s="131"/>
      <c r="V82" s="124" t="str">
        <f t="shared" si="2"/>
        <v>No</v>
      </c>
      <c r="W82" s="125"/>
    </row>
    <row r="83" spans="1:23" ht="60" customHeight="1" x14ac:dyDescent="0.35">
      <c r="A83" s="113" t="s">
        <v>753</v>
      </c>
      <c r="B83" s="70" t="s">
        <v>437</v>
      </c>
      <c r="C83" s="151" t="s">
        <v>754</v>
      </c>
      <c r="D83" s="31" t="s">
        <v>219</v>
      </c>
      <c r="E83" s="67">
        <v>43503</v>
      </c>
      <c r="F83" s="262" t="str">
        <f>LOOKUP($J83,Lookups!$A$3:$A$18, Lookups!$C$3:$C$18)</f>
        <v>Closed</v>
      </c>
      <c r="G83" s="66" t="s">
        <v>422</v>
      </c>
      <c r="H83" s="66"/>
      <c r="I83" s="66" t="s">
        <v>319</v>
      </c>
      <c r="J83" s="66" t="s">
        <v>419</v>
      </c>
      <c r="K83" s="263" t="str">
        <f>LOOKUP(J83,Lookups!$A$3:$A$20,Lookups!$B$3:$B$20)</f>
        <v>End of process</v>
      </c>
      <c r="L83" s="79">
        <v>43770</v>
      </c>
      <c r="M83" s="31"/>
      <c r="N83" s="133"/>
      <c r="O83" s="31" t="s">
        <v>219</v>
      </c>
      <c r="P83" s="136"/>
      <c r="Q83" s="136" t="s">
        <v>759</v>
      </c>
      <c r="R83" s="135">
        <v>43538</v>
      </c>
      <c r="S83" s="135"/>
      <c r="T83" s="136" t="str">
        <f t="shared" si="5"/>
        <v xml:space="preserve"> </v>
      </c>
      <c r="U83" s="131"/>
      <c r="V83" s="124" t="str">
        <f t="shared" si="2"/>
        <v>No</v>
      </c>
      <c r="W83" s="125"/>
    </row>
    <row r="84" spans="1:23" ht="60" customHeight="1" x14ac:dyDescent="0.35">
      <c r="A84" s="113" t="s">
        <v>889</v>
      </c>
      <c r="B84" s="70"/>
      <c r="C84" s="151" t="s">
        <v>758</v>
      </c>
      <c r="D84" s="31" t="s">
        <v>234</v>
      </c>
      <c r="E84" s="67">
        <v>43489</v>
      </c>
      <c r="F84" s="262" t="str">
        <f>LOOKUP($J84,Lookups!$A$3:$A$18, Lookups!$C$3:$C$18)</f>
        <v>Closed</v>
      </c>
      <c r="G84" s="66" t="s">
        <v>401</v>
      </c>
      <c r="H84" s="66"/>
      <c r="I84" s="66" t="s">
        <v>79</v>
      </c>
      <c r="J84" s="66" t="s">
        <v>419</v>
      </c>
      <c r="K84" s="263" t="str">
        <f>LOOKUP(J84,Lookups!$A$3:$A$20,Lookups!$B$3:$B$20)</f>
        <v>End of process</v>
      </c>
      <c r="L84" s="79">
        <v>43493</v>
      </c>
      <c r="M84" s="31"/>
      <c r="N84" s="133"/>
      <c r="O84" s="31" t="s">
        <v>219</v>
      </c>
      <c r="P84" s="136"/>
      <c r="Q84" s="134"/>
      <c r="R84" s="135"/>
      <c r="S84" s="135"/>
      <c r="T84" s="136" t="str">
        <f t="shared" si="5"/>
        <v xml:space="preserve"> </v>
      </c>
      <c r="U84" s="131"/>
      <c r="V84" s="124" t="str">
        <f t="shared" si="2"/>
        <v>No</v>
      </c>
      <c r="W84" s="125"/>
    </row>
    <row r="85" spans="1:23" ht="60" customHeight="1" x14ac:dyDescent="0.35">
      <c r="A85" s="113" t="s">
        <v>749</v>
      </c>
      <c r="B85" s="70" t="s">
        <v>673</v>
      </c>
      <c r="C85" s="151" t="s">
        <v>776</v>
      </c>
      <c r="D85" s="31" t="s">
        <v>726</v>
      </c>
      <c r="E85" s="67">
        <v>43543</v>
      </c>
      <c r="F85" s="262" t="str">
        <f>LOOKUP($J85,Lookups!$A$3:$A$18, Lookups!$C$3:$C$18)</f>
        <v>Closed</v>
      </c>
      <c r="G85" s="66" t="s">
        <v>401</v>
      </c>
      <c r="H85" s="66"/>
      <c r="I85" s="66" t="s">
        <v>79</v>
      </c>
      <c r="J85" s="66" t="s">
        <v>310</v>
      </c>
      <c r="K85" s="263" t="str">
        <f>LOOKUP(J85,Lookups!$A$3:$A$20,Lookups!$B$3:$B$20)</f>
        <v>End of process</v>
      </c>
      <c r="L85" s="79">
        <v>43979</v>
      </c>
      <c r="M85" s="31"/>
      <c r="N85" s="133"/>
      <c r="O85" s="31" t="s">
        <v>219</v>
      </c>
      <c r="P85" s="136"/>
      <c r="Q85" s="134"/>
      <c r="R85" s="135"/>
      <c r="S85" s="135"/>
      <c r="T85" s="136" t="str">
        <f t="shared" si="5"/>
        <v xml:space="preserve"> </v>
      </c>
      <c r="U85" s="131"/>
      <c r="V85" s="124" t="str">
        <f t="shared" si="2"/>
        <v>No</v>
      </c>
      <c r="W85" s="125"/>
    </row>
    <row r="86" spans="1:23" ht="60" customHeight="1" x14ac:dyDescent="0.35">
      <c r="A86" s="113" t="s">
        <v>749</v>
      </c>
      <c r="B86" s="70" t="s">
        <v>763</v>
      </c>
      <c r="C86" s="151" t="s">
        <v>577</v>
      </c>
      <c r="D86" s="31" t="s">
        <v>333</v>
      </c>
      <c r="E86" s="67">
        <v>43523</v>
      </c>
      <c r="F86" s="262" t="str">
        <f>LOOKUP($J86,Lookups!$A$3:$A$18, Lookups!$C$3:$C$18)</f>
        <v>Closed</v>
      </c>
      <c r="G86" s="66" t="s">
        <v>401</v>
      </c>
      <c r="H86" s="66"/>
      <c r="I86" s="66" t="s">
        <v>79</v>
      </c>
      <c r="J86" s="66" t="s">
        <v>310</v>
      </c>
      <c r="K86" s="263" t="str">
        <f>LOOKUP(J86,Lookups!$A$3:$A$20,Lookups!$B$3:$B$20)</f>
        <v>End of process</v>
      </c>
      <c r="L86" s="79">
        <v>43979</v>
      </c>
      <c r="M86" s="31"/>
      <c r="N86" s="133"/>
      <c r="O86" s="31" t="s">
        <v>219</v>
      </c>
      <c r="P86" s="136"/>
      <c r="Q86" s="134"/>
      <c r="R86" s="135"/>
      <c r="S86" s="135"/>
      <c r="T86" s="136" t="str">
        <f t="shared" si="5"/>
        <v xml:space="preserve"> </v>
      </c>
      <c r="U86" s="131"/>
      <c r="V86" s="124" t="str">
        <f t="shared" si="2"/>
        <v>No</v>
      </c>
      <c r="W86" s="125"/>
    </row>
    <row r="87" spans="1:23" ht="60" customHeight="1" x14ac:dyDescent="0.35">
      <c r="A87" s="113" t="s">
        <v>749</v>
      </c>
      <c r="B87" s="70" t="s">
        <v>670</v>
      </c>
      <c r="C87" s="151" t="s">
        <v>764</v>
      </c>
      <c r="D87" s="77" t="s">
        <v>767</v>
      </c>
      <c r="E87" s="67">
        <v>43523</v>
      </c>
      <c r="F87" s="262" t="str">
        <f>LOOKUP($J87,Lookups!$A$3:$A$18, Lookups!$C$3:$C$18)</f>
        <v>Closed</v>
      </c>
      <c r="G87" s="66" t="s">
        <v>401</v>
      </c>
      <c r="H87" s="66"/>
      <c r="I87" s="66" t="s">
        <v>79</v>
      </c>
      <c r="J87" s="66" t="s">
        <v>310</v>
      </c>
      <c r="K87" s="263" t="str">
        <f>LOOKUP(J87,Lookups!$A$3:$A$20,Lookups!$B$3:$B$20)</f>
        <v>End of process</v>
      </c>
      <c r="L87" s="79">
        <v>43979</v>
      </c>
      <c r="M87" s="31"/>
      <c r="N87" s="133"/>
      <c r="O87" s="31" t="s">
        <v>219</v>
      </c>
      <c r="P87" s="136"/>
      <c r="Q87" s="134"/>
      <c r="R87" s="135"/>
      <c r="S87" s="135"/>
      <c r="T87" s="136" t="str">
        <f t="shared" si="5"/>
        <v xml:space="preserve"> </v>
      </c>
      <c r="U87" s="131"/>
      <c r="V87" s="124" t="str">
        <f t="shared" si="2"/>
        <v>No</v>
      </c>
      <c r="W87" s="125"/>
    </row>
    <row r="88" spans="1:23" ht="60" customHeight="1" x14ac:dyDescent="0.35">
      <c r="A88" s="113" t="s">
        <v>749</v>
      </c>
      <c r="B88" s="70" t="s">
        <v>669</v>
      </c>
      <c r="C88" s="151" t="s">
        <v>765</v>
      </c>
      <c r="D88" s="77" t="s">
        <v>766</v>
      </c>
      <c r="E88" s="67">
        <v>43522</v>
      </c>
      <c r="F88" s="262" t="str">
        <f>LOOKUP($J88,Lookups!$A$3:$A$18, Lookups!$C$3:$C$18)</f>
        <v>Closed</v>
      </c>
      <c r="G88" s="66" t="s">
        <v>401</v>
      </c>
      <c r="H88" s="66"/>
      <c r="I88" s="66" t="s">
        <v>79</v>
      </c>
      <c r="J88" s="66" t="s">
        <v>310</v>
      </c>
      <c r="K88" s="263" t="str">
        <f>LOOKUP(J88,Lookups!$A$3:$A$20,Lookups!$B$3:$B$20)</f>
        <v>End of process</v>
      </c>
      <c r="L88" s="79">
        <v>43979</v>
      </c>
      <c r="M88" s="31"/>
      <c r="N88" s="133"/>
      <c r="O88" s="31" t="s">
        <v>219</v>
      </c>
      <c r="P88" s="136"/>
      <c r="Q88" s="134"/>
      <c r="R88" s="135"/>
      <c r="S88" s="135"/>
      <c r="T88" s="136" t="str">
        <f t="shared" si="5"/>
        <v xml:space="preserve"> </v>
      </c>
      <c r="U88" s="131"/>
      <c r="V88" s="124" t="str">
        <f t="shared" si="2"/>
        <v>No</v>
      </c>
      <c r="W88" s="125"/>
    </row>
    <row r="89" spans="1:23" ht="60" customHeight="1" x14ac:dyDescent="0.35">
      <c r="A89" s="113" t="s">
        <v>749</v>
      </c>
      <c r="B89" s="70" t="s">
        <v>760</v>
      </c>
      <c r="C89" s="151" t="s">
        <v>761</v>
      </c>
      <c r="D89" s="77" t="s">
        <v>762</v>
      </c>
      <c r="E89" s="67">
        <v>43518</v>
      </c>
      <c r="F89" s="262" t="str">
        <f>LOOKUP($J89,Lookups!$A$3:$A$18, Lookups!$C$3:$C$18)</f>
        <v>Closed</v>
      </c>
      <c r="G89" s="66" t="s">
        <v>401</v>
      </c>
      <c r="H89" s="66"/>
      <c r="I89" s="66" t="s">
        <v>79</v>
      </c>
      <c r="J89" s="66" t="s">
        <v>310</v>
      </c>
      <c r="K89" s="263" t="str">
        <f>LOOKUP(J89,Lookups!$A$3:$A$20,Lookups!$B$3:$B$20)</f>
        <v>End of process</v>
      </c>
      <c r="L89" s="79">
        <v>43979</v>
      </c>
      <c r="M89" s="31"/>
      <c r="N89" s="133"/>
      <c r="O89" s="31" t="s">
        <v>219</v>
      </c>
      <c r="P89" s="136"/>
      <c r="Q89" s="134"/>
      <c r="R89" s="135"/>
      <c r="S89" s="135"/>
      <c r="T89" s="136" t="str">
        <f t="shared" si="5"/>
        <v xml:space="preserve"> </v>
      </c>
      <c r="U89" s="131"/>
      <c r="V89" s="124" t="str">
        <f t="shared" si="2"/>
        <v>No</v>
      </c>
      <c r="W89" s="125"/>
    </row>
    <row r="90" spans="1:23" ht="60" customHeight="1" x14ac:dyDescent="0.35">
      <c r="A90" s="113" t="s">
        <v>749</v>
      </c>
      <c r="B90" s="70" t="s">
        <v>656</v>
      </c>
      <c r="C90" s="151" t="s">
        <v>756</v>
      </c>
      <c r="D90" s="77" t="s">
        <v>757</v>
      </c>
      <c r="E90" s="67">
        <v>43516</v>
      </c>
      <c r="F90" s="262" t="str">
        <f>LOOKUP($J90,Lookups!$A$3:$A$18, Lookups!$C$3:$C$18)</f>
        <v>Closed</v>
      </c>
      <c r="G90" s="66" t="s">
        <v>401</v>
      </c>
      <c r="H90" s="66"/>
      <c r="I90" s="66" t="s">
        <v>79</v>
      </c>
      <c r="J90" s="66" t="s">
        <v>310</v>
      </c>
      <c r="K90" s="263" t="str">
        <f>LOOKUP(J90,Lookups!$A$3:$A$20,Lookups!$B$3:$B$20)</f>
        <v>End of process</v>
      </c>
      <c r="L90" s="79">
        <v>43979</v>
      </c>
      <c r="M90" s="31"/>
      <c r="N90" s="133"/>
      <c r="O90" s="31" t="s">
        <v>219</v>
      </c>
      <c r="P90" s="136"/>
      <c r="Q90" s="134"/>
      <c r="R90" s="135"/>
      <c r="S90" s="135"/>
      <c r="T90" s="136" t="str">
        <f t="shared" si="5"/>
        <v xml:space="preserve"> </v>
      </c>
      <c r="U90" s="131"/>
      <c r="V90" s="124" t="str">
        <f t="shared" si="2"/>
        <v>No</v>
      </c>
      <c r="W90" s="125"/>
    </row>
    <row r="91" spans="1:23" ht="60" customHeight="1" x14ac:dyDescent="0.35">
      <c r="A91" s="113" t="s">
        <v>749</v>
      </c>
      <c r="B91" s="70" t="s">
        <v>655</v>
      </c>
      <c r="C91" s="151" t="s">
        <v>577</v>
      </c>
      <c r="D91" s="31" t="s">
        <v>755</v>
      </c>
      <c r="E91" s="67">
        <v>43516</v>
      </c>
      <c r="F91" s="262" t="str">
        <f>LOOKUP($J91,Lookups!$A$3:$A$18, Lookups!$C$3:$C$18)</f>
        <v>Closed</v>
      </c>
      <c r="G91" s="66" t="s">
        <v>401</v>
      </c>
      <c r="H91" s="66"/>
      <c r="I91" s="66" t="s">
        <v>79</v>
      </c>
      <c r="J91" s="66" t="s">
        <v>310</v>
      </c>
      <c r="K91" s="263" t="str">
        <f>LOOKUP(J91,Lookups!$A$3:$A$20,Lookups!$B$3:$B$20)</f>
        <v>End of process</v>
      </c>
      <c r="L91" s="79">
        <v>43979</v>
      </c>
      <c r="M91" s="31"/>
      <c r="N91" s="133"/>
      <c r="O91" s="31" t="s">
        <v>219</v>
      </c>
      <c r="P91" s="136"/>
      <c r="Q91" s="134"/>
      <c r="R91" s="135"/>
      <c r="S91" s="135"/>
      <c r="T91" s="136" t="str">
        <f t="shared" si="5"/>
        <v xml:space="preserve"> </v>
      </c>
      <c r="U91" s="131"/>
      <c r="V91" s="124" t="str">
        <f t="shared" si="2"/>
        <v>No</v>
      </c>
      <c r="W91" s="125"/>
    </row>
    <row r="92" spans="1:23" ht="60" customHeight="1" x14ac:dyDescent="0.35">
      <c r="A92" s="113" t="s">
        <v>749</v>
      </c>
      <c r="B92" s="70" t="s">
        <v>446</v>
      </c>
      <c r="C92" s="151" t="s">
        <v>768</v>
      </c>
      <c r="D92" s="31" t="s">
        <v>331</v>
      </c>
      <c r="E92" s="67">
        <v>43511</v>
      </c>
      <c r="F92" s="262" t="str">
        <f>LOOKUP($J92,Lookups!$A$3:$A$18, Lookups!$C$3:$C$18)</f>
        <v>Closed</v>
      </c>
      <c r="G92" s="66" t="s">
        <v>401</v>
      </c>
      <c r="H92" s="66"/>
      <c r="I92" s="66" t="s">
        <v>79</v>
      </c>
      <c r="J92" s="66" t="s">
        <v>310</v>
      </c>
      <c r="K92" s="263" t="str">
        <f>LOOKUP(J92,Lookups!$A$3:$A$20,Lookups!$B$3:$B$20)</f>
        <v>End of process</v>
      </c>
      <c r="L92" s="79">
        <v>43979</v>
      </c>
      <c r="M92" s="31"/>
      <c r="N92" s="133"/>
      <c r="O92" s="31" t="s">
        <v>219</v>
      </c>
      <c r="P92" s="136"/>
      <c r="Q92" s="134"/>
      <c r="R92" s="135"/>
      <c r="S92" s="135"/>
      <c r="T92" s="136" t="str">
        <f t="shared" si="5"/>
        <v xml:space="preserve"> </v>
      </c>
      <c r="U92" s="131"/>
      <c r="V92" s="124" t="str">
        <f t="shared" si="2"/>
        <v>No</v>
      </c>
      <c r="W92" s="125"/>
    </row>
    <row r="93" spans="1:23" ht="60" customHeight="1" x14ac:dyDescent="0.35">
      <c r="A93" s="113" t="s">
        <v>749</v>
      </c>
      <c r="B93" s="70" t="s">
        <v>441</v>
      </c>
      <c r="C93" s="151" t="s">
        <v>577</v>
      </c>
      <c r="D93" s="77" t="s">
        <v>629</v>
      </c>
      <c r="E93" s="67">
        <v>43502</v>
      </c>
      <c r="F93" s="262" t="str">
        <f>LOOKUP($J93,Lookups!$A$3:$A$18, Lookups!$C$3:$C$18)</f>
        <v>Closed</v>
      </c>
      <c r="G93" s="66" t="s">
        <v>401</v>
      </c>
      <c r="H93" s="66"/>
      <c r="I93" s="66" t="s">
        <v>79</v>
      </c>
      <c r="J93" s="66" t="s">
        <v>310</v>
      </c>
      <c r="K93" s="263" t="str">
        <f>LOOKUP(J93,Lookups!$A$3:$A$20,Lookups!$B$3:$B$20)</f>
        <v>End of process</v>
      </c>
      <c r="L93" s="79">
        <v>43979</v>
      </c>
      <c r="M93" s="31"/>
      <c r="N93" s="133"/>
      <c r="O93" s="31" t="s">
        <v>219</v>
      </c>
      <c r="P93" s="136"/>
      <c r="Q93" s="134"/>
      <c r="R93" s="135"/>
      <c r="S93" s="135"/>
      <c r="T93" s="136" t="str">
        <f t="shared" si="5"/>
        <v xml:space="preserve"> </v>
      </c>
      <c r="U93" s="131"/>
      <c r="V93" s="124" t="str">
        <f t="shared" si="2"/>
        <v>No</v>
      </c>
      <c r="W93" s="125"/>
    </row>
    <row r="94" spans="1:23" ht="60" customHeight="1" x14ac:dyDescent="0.35">
      <c r="A94" s="113" t="s">
        <v>749</v>
      </c>
      <c r="B94" s="70" t="s">
        <v>442</v>
      </c>
      <c r="C94" s="151" t="s">
        <v>751</v>
      </c>
      <c r="D94" s="77" t="s">
        <v>675</v>
      </c>
      <c r="E94" s="67">
        <v>43493</v>
      </c>
      <c r="F94" s="262" t="str">
        <f>LOOKUP($J94,Lookups!$A$3:$A$18, Lookups!$C$3:$C$18)</f>
        <v>Closed</v>
      </c>
      <c r="G94" s="66" t="s">
        <v>401</v>
      </c>
      <c r="H94" s="66"/>
      <c r="I94" s="66" t="s">
        <v>79</v>
      </c>
      <c r="J94" s="66" t="s">
        <v>226</v>
      </c>
      <c r="K94" s="263" t="str">
        <f>LOOKUP(J94,Lookups!$A$3:$A$20,Lookups!$B$3:$B$20)</f>
        <v>Effective date</v>
      </c>
      <c r="L94" s="79">
        <v>44105</v>
      </c>
      <c r="M94" s="31"/>
      <c r="N94" s="133"/>
      <c r="O94" s="31" t="s">
        <v>219</v>
      </c>
      <c r="P94" s="136"/>
      <c r="Q94" s="134"/>
      <c r="R94" s="135"/>
      <c r="S94" s="135"/>
      <c r="T94" s="136" t="str">
        <f t="shared" si="5"/>
        <v xml:space="preserve"> </v>
      </c>
      <c r="U94" s="131"/>
      <c r="V94" s="124" t="str">
        <f t="shared" si="2"/>
        <v>No</v>
      </c>
      <c r="W94" s="125"/>
    </row>
    <row r="95" spans="1:23" ht="60" customHeight="1" x14ac:dyDescent="0.35">
      <c r="A95" s="113" t="s">
        <v>749</v>
      </c>
      <c r="B95" s="70"/>
      <c r="C95" s="151" t="s">
        <v>577</v>
      </c>
      <c r="D95" s="31" t="s">
        <v>219</v>
      </c>
      <c r="E95" s="67">
        <v>43482</v>
      </c>
      <c r="F95" s="262" t="str">
        <f>LOOKUP($J95,Lookups!$A$3:$A$18, Lookups!$C$3:$C$18)</f>
        <v>Closed</v>
      </c>
      <c r="G95" s="66" t="s">
        <v>401</v>
      </c>
      <c r="H95" s="66"/>
      <c r="I95" s="66" t="s">
        <v>79</v>
      </c>
      <c r="J95" s="66" t="s">
        <v>310</v>
      </c>
      <c r="K95" s="263" t="str">
        <f>LOOKUP(J95,Lookups!$A$3:$A$20,Lookups!$B$3:$B$20)</f>
        <v>End of process</v>
      </c>
      <c r="L95" s="79">
        <v>43979</v>
      </c>
      <c r="M95" s="31"/>
      <c r="N95" s="133"/>
      <c r="O95" s="31" t="s">
        <v>219</v>
      </c>
      <c r="P95" s="136"/>
      <c r="Q95" s="134"/>
      <c r="R95" s="135"/>
      <c r="S95" s="135"/>
      <c r="T95" s="136" t="str">
        <f t="shared" si="5"/>
        <v xml:space="preserve"> </v>
      </c>
      <c r="U95" s="131"/>
      <c r="V95" s="124" t="str">
        <f t="shared" si="2"/>
        <v>No</v>
      </c>
      <c r="W95" s="125"/>
    </row>
    <row r="96" spans="1:23" ht="60" customHeight="1" x14ac:dyDescent="0.35">
      <c r="A96" s="113" t="s">
        <v>747</v>
      </c>
      <c r="B96" s="70" t="s">
        <v>439</v>
      </c>
      <c r="C96" s="151" t="s">
        <v>748</v>
      </c>
      <c r="D96" s="31" t="s">
        <v>610</v>
      </c>
      <c r="E96" s="67">
        <v>43469</v>
      </c>
      <c r="F96" s="262" t="str">
        <f>LOOKUP($J96,Lookups!$A$3:$A$18, Lookups!$C$3:$C$18)</f>
        <v>Closed</v>
      </c>
      <c r="G96" s="66" t="s">
        <v>339</v>
      </c>
      <c r="H96" s="66"/>
      <c r="I96" s="66" t="s">
        <v>79</v>
      </c>
      <c r="J96" s="66" t="s">
        <v>17</v>
      </c>
      <c r="K96" s="263" t="str">
        <f>LOOKUP(J96,Lookups!$A$3:$A$20,Lookups!$B$3:$B$20)</f>
        <v>End of process</v>
      </c>
      <c r="L96" s="79">
        <v>43790</v>
      </c>
      <c r="M96" s="31"/>
      <c r="N96" s="133"/>
      <c r="O96" s="31" t="s">
        <v>61</v>
      </c>
      <c r="P96" s="136"/>
      <c r="Q96" s="134"/>
      <c r="R96" s="135"/>
      <c r="S96" s="135"/>
      <c r="T96" s="136" t="str">
        <f t="shared" si="5"/>
        <v xml:space="preserve"> </v>
      </c>
      <c r="U96" s="131"/>
      <c r="V96" s="124" t="str">
        <f t="shared" si="2"/>
        <v>No</v>
      </c>
      <c r="W96" s="125"/>
    </row>
    <row r="97" spans="1:23" ht="60" customHeight="1" x14ac:dyDescent="0.35">
      <c r="A97" s="113" t="s">
        <v>745</v>
      </c>
      <c r="B97" s="70" t="s">
        <v>439</v>
      </c>
      <c r="C97" s="151" t="s">
        <v>746</v>
      </c>
      <c r="D97" s="31" t="s">
        <v>333</v>
      </c>
      <c r="E97" s="67">
        <v>43458</v>
      </c>
      <c r="F97" s="262" t="str">
        <f>LOOKUP($J97,Lookups!$A$3:$A$18, Lookups!$C$3:$C$18)</f>
        <v>Live</v>
      </c>
      <c r="G97" s="66" t="s">
        <v>339</v>
      </c>
      <c r="H97" s="66"/>
      <c r="I97" s="66" t="s">
        <v>229</v>
      </c>
      <c r="J97" s="11" t="s">
        <v>334</v>
      </c>
      <c r="K97" s="263" t="str">
        <f>LOOKUP(J97,Lookups!$A$3:$A$20,Lookups!$B$3:$B$20)</f>
        <v>Report to Panel</v>
      </c>
      <c r="L97" s="79">
        <v>44273</v>
      </c>
      <c r="M97" s="31"/>
      <c r="N97" s="133"/>
      <c r="O97" s="31" t="s">
        <v>587</v>
      </c>
      <c r="P97" s="136">
        <v>5</v>
      </c>
      <c r="Q97" s="134"/>
      <c r="R97" s="135"/>
      <c r="S97" s="135"/>
      <c r="T97" s="136" t="str">
        <f t="shared" si="5"/>
        <v xml:space="preserve"> </v>
      </c>
      <c r="U97" s="131"/>
      <c r="V97" s="124" t="str">
        <f t="shared" si="2"/>
        <v>No</v>
      </c>
      <c r="W97" s="125"/>
    </row>
    <row r="98" spans="1:23" ht="60" customHeight="1" x14ac:dyDescent="0.35">
      <c r="A98" s="113" t="s">
        <v>744</v>
      </c>
      <c r="B98" s="70" t="s">
        <v>437</v>
      </c>
      <c r="C98" s="151" t="s">
        <v>743</v>
      </c>
      <c r="D98" s="31" t="s">
        <v>219</v>
      </c>
      <c r="E98" s="67">
        <v>43445</v>
      </c>
      <c r="F98" s="262" t="str">
        <f>LOOKUP($J98,Lookups!$A$3:$A$18, Lookups!$C$3:$C$18)</f>
        <v>Closed</v>
      </c>
      <c r="G98" s="66" t="s">
        <v>422</v>
      </c>
      <c r="H98" s="66"/>
      <c r="I98" s="66" t="s">
        <v>319</v>
      </c>
      <c r="J98" s="66" t="s">
        <v>226</v>
      </c>
      <c r="K98" s="263" t="str">
        <f>LOOKUP(J98,Lookups!$A$3:$A$20,Lookups!$B$3:$B$20)</f>
        <v>Effective date</v>
      </c>
      <c r="L98" s="79">
        <v>43658</v>
      </c>
      <c r="M98" s="31"/>
      <c r="N98" s="133"/>
      <c r="O98" s="31" t="s">
        <v>219</v>
      </c>
      <c r="P98" s="136"/>
      <c r="Q98" s="68" t="s">
        <v>63</v>
      </c>
      <c r="R98" s="68"/>
      <c r="S98" s="135"/>
      <c r="T98" s="136" t="str">
        <f t="shared" si="5"/>
        <v xml:space="preserve"> </v>
      </c>
      <c r="U98" s="131"/>
      <c r="V98" s="124" t="str">
        <f t="shared" si="2"/>
        <v>No</v>
      </c>
      <c r="W98" s="125"/>
    </row>
    <row r="99" spans="1:23" ht="60" customHeight="1" x14ac:dyDescent="0.35">
      <c r="A99" s="113" t="s">
        <v>739</v>
      </c>
      <c r="B99" s="70"/>
      <c r="C99" s="151" t="s">
        <v>740</v>
      </c>
      <c r="D99" s="31" t="s">
        <v>236</v>
      </c>
      <c r="E99" s="67">
        <v>43411</v>
      </c>
      <c r="F99" s="262" t="str">
        <f>LOOKUP($J99,Lookups!$A$3:$A$18, Lookups!$C$3:$C$18)</f>
        <v>Live</v>
      </c>
      <c r="G99" s="66" t="s">
        <v>306</v>
      </c>
      <c r="H99" s="66"/>
      <c r="I99" s="66" t="s">
        <v>79</v>
      </c>
      <c r="J99" s="11" t="s">
        <v>334</v>
      </c>
      <c r="K99" s="263" t="str">
        <f>LOOKUP(J99,Lookups!$A$3:$A$20,Lookups!$B$3:$B$20)</f>
        <v>Report to Panel</v>
      </c>
      <c r="L99" s="79">
        <v>44217</v>
      </c>
      <c r="M99" s="31"/>
      <c r="N99" s="133"/>
      <c r="O99" s="145" t="s">
        <v>570</v>
      </c>
      <c r="P99" s="136">
        <v>4</v>
      </c>
      <c r="Q99" s="134"/>
      <c r="R99" s="135"/>
      <c r="S99" s="135"/>
      <c r="T99" s="136" t="str">
        <f t="shared" si="5"/>
        <v xml:space="preserve"> </v>
      </c>
      <c r="U99" s="131"/>
      <c r="V99" s="124" t="str">
        <f t="shared" si="2"/>
        <v>No</v>
      </c>
      <c r="W99" s="125"/>
    </row>
    <row r="100" spans="1:23" ht="60" customHeight="1" x14ac:dyDescent="0.35">
      <c r="A100" s="113" t="s">
        <v>737</v>
      </c>
      <c r="B100" s="70"/>
      <c r="C100" s="151" t="s">
        <v>738</v>
      </c>
      <c r="D100" s="31" t="s">
        <v>333</v>
      </c>
      <c r="E100" s="67">
        <v>43392</v>
      </c>
      <c r="F100" s="262" t="str">
        <f>LOOKUP($J100,Lookups!$A$3:$A$18, Lookups!$C$3:$C$18)</f>
        <v>Closed</v>
      </c>
      <c r="G100" s="66" t="s">
        <v>401</v>
      </c>
      <c r="H100" s="66"/>
      <c r="I100" s="66" t="s">
        <v>79</v>
      </c>
      <c r="J100" s="66" t="s">
        <v>226</v>
      </c>
      <c r="K100" s="263" t="str">
        <f>LOOKUP(J100,Lookups!$A$3:$A$20,Lookups!$B$3:$B$20)</f>
        <v>Effective date</v>
      </c>
      <c r="L100" s="79">
        <v>43434</v>
      </c>
      <c r="M100" s="31"/>
      <c r="N100" s="133"/>
      <c r="O100" s="145" t="s">
        <v>142</v>
      </c>
      <c r="P100" s="136">
        <v>3</v>
      </c>
      <c r="Q100" s="134"/>
      <c r="R100" s="135"/>
      <c r="S100" s="135"/>
      <c r="T100" s="136" t="str">
        <f t="shared" si="5"/>
        <v xml:space="preserve"> </v>
      </c>
      <c r="U100" s="131"/>
      <c r="V100" s="124" t="str">
        <f t="shared" si="2"/>
        <v>No</v>
      </c>
      <c r="W100" s="125"/>
    </row>
    <row r="101" spans="1:23" ht="60" customHeight="1" x14ac:dyDescent="0.35">
      <c r="A101" s="113" t="s">
        <v>735</v>
      </c>
      <c r="B101" s="70" t="s">
        <v>437</v>
      </c>
      <c r="C101" s="151" t="s">
        <v>836</v>
      </c>
      <c r="D101" s="31" t="s">
        <v>236</v>
      </c>
      <c r="E101" s="67">
        <v>43381</v>
      </c>
      <c r="F101" s="262" t="str">
        <f>LOOKUP($J101,Lookups!$A$3:$A$18, Lookups!$C$3:$C$18)</f>
        <v>Closed</v>
      </c>
      <c r="G101" s="66" t="s">
        <v>422</v>
      </c>
      <c r="H101" s="66"/>
      <c r="I101" s="66" t="s">
        <v>652</v>
      </c>
      <c r="J101" s="11" t="s">
        <v>226</v>
      </c>
      <c r="K101" s="263" t="str">
        <f>LOOKUP(J101,Lookups!$A$3:$A$20,Lookups!$B$3:$B$20)</f>
        <v>Effective date</v>
      </c>
      <c r="L101" s="79">
        <v>44081</v>
      </c>
      <c r="M101" s="31"/>
      <c r="N101" s="133"/>
      <c r="O101" s="145" t="s">
        <v>570</v>
      </c>
      <c r="P101" s="136">
        <v>2</v>
      </c>
      <c r="Q101" s="136" t="s">
        <v>856</v>
      </c>
      <c r="R101" s="135">
        <v>43811</v>
      </c>
      <c r="S101" s="135">
        <v>43805</v>
      </c>
      <c r="T101" s="136" t="str">
        <f t="shared" si="5"/>
        <v>Y</v>
      </c>
      <c r="U101" s="131"/>
      <c r="V101" s="124" t="str">
        <f t="shared" si="2"/>
        <v>No</v>
      </c>
      <c r="W101" s="125"/>
    </row>
    <row r="102" spans="1:23" ht="60" customHeight="1" x14ac:dyDescent="0.35">
      <c r="A102" s="113" t="s">
        <v>734</v>
      </c>
      <c r="B102" s="70"/>
      <c r="C102" s="151" t="s">
        <v>742</v>
      </c>
      <c r="D102" s="78" t="s">
        <v>233</v>
      </c>
      <c r="E102" s="67">
        <v>43381</v>
      </c>
      <c r="F102" s="262" t="str">
        <f>LOOKUP($J102,Lookups!$A$3:$A$18, Lookups!$C$3:$C$18)</f>
        <v>Closed</v>
      </c>
      <c r="G102" s="66" t="s">
        <v>306</v>
      </c>
      <c r="H102" s="66"/>
      <c r="I102" s="66" t="s">
        <v>319</v>
      </c>
      <c r="J102" s="66" t="s">
        <v>419</v>
      </c>
      <c r="K102" s="263" t="str">
        <f>LOOKUP(J102,Lookups!$A$3:$A$20,Lookups!$B$3:$B$20)</f>
        <v>End of process</v>
      </c>
      <c r="L102" s="79">
        <v>43693</v>
      </c>
      <c r="M102" s="31"/>
      <c r="N102" s="133"/>
      <c r="O102" s="152" t="s">
        <v>61</v>
      </c>
      <c r="P102" s="136"/>
      <c r="Q102" s="134"/>
      <c r="R102" s="135"/>
      <c r="S102" s="135"/>
      <c r="T102" s="136" t="str">
        <f t="shared" si="5"/>
        <v xml:space="preserve"> </v>
      </c>
      <c r="U102" s="131"/>
      <c r="V102" s="124" t="str">
        <f t="shared" ref="V102:V166" si="6">IF(AND(F102="Live",K102="Ofgem decision"),"Yes","No")</f>
        <v>No</v>
      </c>
      <c r="W102" s="125"/>
    </row>
    <row r="103" spans="1:23" ht="60" customHeight="1" x14ac:dyDescent="0.35">
      <c r="A103" s="113" t="s">
        <v>732</v>
      </c>
      <c r="B103" s="70" t="s">
        <v>439</v>
      </c>
      <c r="C103" s="151" t="s">
        <v>733</v>
      </c>
      <c r="D103" s="31" t="s">
        <v>219</v>
      </c>
      <c r="E103" s="67">
        <v>43381</v>
      </c>
      <c r="F103" s="262" t="str">
        <f>LOOKUP($J103,Lookups!$A$3:$A$18, Lookups!$C$3:$C$18)</f>
        <v>Closed</v>
      </c>
      <c r="G103" s="66" t="s">
        <v>339</v>
      </c>
      <c r="H103" s="66"/>
      <c r="I103" s="66" t="s">
        <v>202</v>
      </c>
      <c r="J103" s="11" t="s">
        <v>17</v>
      </c>
      <c r="K103" s="263" t="str">
        <f>LOOKUP(J103,Lookups!$A$3:$A$20,Lookups!$B$3:$B$20)</f>
        <v>End of process</v>
      </c>
      <c r="L103" s="79">
        <v>44028</v>
      </c>
      <c r="M103" s="31"/>
      <c r="N103" s="133"/>
      <c r="O103" s="145" t="s">
        <v>219</v>
      </c>
      <c r="P103" s="136"/>
      <c r="Q103" s="134" t="s">
        <v>138</v>
      </c>
      <c r="R103" s="135"/>
      <c r="S103" s="135"/>
      <c r="T103" s="136" t="str">
        <f t="shared" si="5"/>
        <v xml:space="preserve"> </v>
      </c>
      <c r="U103" s="131"/>
      <c r="V103" s="124" t="str">
        <f t="shared" si="6"/>
        <v>No</v>
      </c>
      <c r="W103" s="125"/>
    </row>
    <row r="104" spans="1:23" ht="60" customHeight="1" x14ac:dyDescent="0.35">
      <c r="A104" s="113" t="s">
        <v>729</v>
      </c>
      <c r="B104" s="70" t="s">
        <v>439</v>
      </c>
      <c r="C104" s="151" t="s">
        <v>730</v>
      </c>
      <c r="D104" s="31" t="s">
        <v>219</v>
      </c>
      <c r="E104" s="67">
        <v>43350</v>
      </c>
      <c r="F104" s="262" t="str">
        <f>LOOKUP($J104,Lookups!$A$3:$A$18, Lookups!$C$3:$C$18)</f>
        <v>Closed</v>
      </c>
      <c r="G104" s="66" t="s">
        <v>339</v>
      </c>
      <c r="H104" s="66"/>
      <c r="I104" s="66" t="s">
        <v>319</v>
      </c>
      <c r="J104" s="66" t="s">
        <v>17</v>
      </c>
      <c r="K104" s="263" t="str">
        <f>LOOKUP(J104,Lookups!$A$3:$A$20,Lookups!$B$3:$B$20)</f>
        <v>End of process</v>
      </c>
      <c r="L104" s="79">
        <v>43692</v>
      </c>
      <c r="M104" s="31"/>
      <c r="N104" s="133"/>
      <c r="O104" s="145" t="s">
        <v>219</v>
      </c>
      <c r="P104" s="136"/>
      <c r="Q104" s="134"/>
      <c r="R104" s="135"/>
      <c r="S104" s="135"/>
      <c r="T104" s="136" t="str">
        <f t="shared" si="5"/>
        <v xml:space="preserve"> </v>
      </c>
      <c r="U104" s="131"/>
      <c r="V104" s="124" t="str">
        <f t="shared" si="6"/>
        <v>No</v>
      </c>
      <c r="W104" s="125"/>
    </row>
    <row r="105" spans="1:23" ht="60" customHeight="1" x14ac:dyDescent="0.35">
      <c r="A105" s="113" t="s">
        <v>728</v>
      </c>
      <c r="B105" s="76" t="s">
        <v>437</v>
      </c>
      <c r="C105" s="151" t="s">
        <v>741</v>
      </c>
      <c r="D105" s="78" t="s">
        <v>337</v>
      </c>
      <c r="E105" s="67">
        <v>43349</v>
      </c>
      <c r="F105" s="262" t="str">
        <f>LOOKUP($J105,Lookups!$A$3:$A$18, Lookups!$C$3:$C$18)</f>
        <v>Closed</v>
      </c>
      <c r="G105" s="66" t="s">
        <v>422</v>
      </c>
      <c r="H105" s="66"/>
      <c r="I105" s="66" t="s">
        <v>230</v>
      </c>
      <c r="J105" s="66" t="s">
        <v>226</v>
      </c>
      <c r="K105" s="263" t="str">
        <f>LOOKUP(J105,Lookups!$A$3:$A$20,Lookups!$B$3:$B$20)</f>
        <v>Effective date</v>
      </c>
      <c r="L105" s="79">
        <v>43525</v>
      </c>
      <c r="M105" s="31"/>
      <c r="N105" s="133"/>
      <c r="O105" s="145" t="s">
        <v>141</v>
      </c>
      <c r="P105" s="136">
        <v>1</v>
      </c>
      <c r="Q105" s="134"/>
      <c r="R105" s="135"/>
      <c r="S105" s="135">
        <v>43453</v>
      </c>
      <c r="T105" s="136" t="str">
        <f t="shared" si="5"/>
        <v>N</v>
      </c>
      <c r="U105" s="131"/>
      <c r="V105" s="124" t="str">
        <f t="shared" si="6"/>
        <v>No</v>
      </c>
      <c r="W105" s="125"/>
    </row>
    <row r="106" spans="1:23" ht="60" customHeight="1" x14ac:dyDescent="0.35">
      <c r="A106" s="114" t="s">
        <v>725</v>
      </c>
      <c r="B106" s="76"/>
      <c r="C106" s="151" t="s">
        <v>727</v>
      </c>
      <c r="D106" s="78" t="s">
        <v>726</v>
      </c>
      <c r="E106" s="67">
        <v>43349</v>
      </c>
      <c r="F106" s="262" t="str">
        <f>LOOKUP($J106,Lookups!$A$3:$A$18, Lookups!$C$3:$C$18)</f>
        <v>Closed</v>
      </c>
      <c r="G106" s="66" t="s">
        <v>306</v>
      </c>
      <c r="H106" s="66"/>
      <c r="I106" s="66" t="s">
        <v>319</v>
      </c>
      <c r="J106" s="11" t="s">
        <v>310</v>
      </c>
      <c r="K106" s="263" t="str">
        <f>LOOKUP(J106,Lookups!$A$3:$A$20,Lookups!$B$3:$B$20)</f>
        <v>End of process</v>
      </c>
      <c r="L106" s="79">
        <v>43881</v>
      </c>
      <c r="M106" s="31"/>
      <c r="N106" s="133"/>
      <c r="O106" s="31" t="s">
        <v>219</v>
      </c>
      <c r="P106" s="136" t="s">
        <v>54</v>
      </c>
      <c r="Q106" s="136" t="s">
        <v>777</v>
      </c>
      <c r="R106" s="135">
        <v>43566</v>
      </c>
      <c r="S106" s="135">
        <v>43571</v>
      </c>
      <c r="T106" s="136" t="str">
        <f t="shared" si="5"/>
        <v>N</v>
      </c>
      <c r="U106" s="131"/>
      <c r="V106" s="124" t="str">
        <f t="shared" si="6"/>
        <v>No</v>
      </c>
      <c r="W106" s="125"/>
    </row>
    <row r="107" spans="1:23" ht="60" customHeight="1" x14ac:dyDescent="0.35">
      <c r="A107" s="114" t="s">
        <v>719</v>
      </c>
      <c r="B107" s="76"/>
      <c r="C107" s="151" t="s">
        <v>720</v>
      </c>
      <c r="D107" s="31" t="s">
        <v>333</v>
      </c>
      <c r="E107" s="67">
        <v>43327</v>
      </c>
      <c r="F107" s="262" t="str">
        <f>LOOKUP($J107,Lookups!$A$3:$A$18, Lookups!$C$3:$C$18)</f>
        <v>Closed</v>
      </c>
      <c r="G107" s="66" t="s">
        <v>401</v>
      </c>
      <c r="H107" s="66"/>
      <c r="I107" s="66" t="s">
        <v>79</v>
      </c>
      <c r="J107" s="66" t="s">
        <v>226</v>
      </c>
      <c r="K107" s="263" t="str">
        <f>LOOKUP(J107,Lookups!$A$3:$A$20,Lookups!$B$3:$B$20)</f>
        <v>Effective date</v>
      </c>
      <c r="L107" s="79">
        <v>43354</v>
      </c>
      <c r="M107" s="31"/>
      <c r="N107" s="133"/>
      <c r="O107" s="31" t="s">
        <v>570</v>
      </c>
      <c r="P107" s="136">
        <v>8</v>
      </c>
      <c r="Q107" s="134" t="s">
        <v>14</v>
      </c>
      <c r="R107" s="135">
        <v>43341</v>
      </c>
      <c r="S107" s="135">
        <v>43341</v>
      </c>
      <c r="T107" s="136" t="str">
        <f t="shared" si="5"/>
        <v>Y</v>
      </c>
      <c r="U107" s="131"/>
      <c r="V107" s="124" t="str">
        <f t="shared" si="6"/>
        <v>No</v>
      </c>
      <c r="W107" s="125"/>
    </row>
    <row r="108" spans="1:23" ht="60" customHeight="1" x14ac:dyDescent="0.35">
      <c r="A108" s="114" t="s">
        <v>716</v>
      </c>
      <c r="B108" s="76"/>
      <c r="C108" s="151" t="s">
        <v>750</v>
      </c>
      <c r="D108" s="31" t="s">
        <v>333</v>
      </c>
      <c r="E108" s="67">
        <v>43326</v>
      </c>
      <c r="F108" s="262" t="str">
        <f>LOOKUP($J108,Lookups!$A$3:$A$18, Lookups!$C$3:$C$18)</f>
        <v>Closed</v>
      </c>
      <c r="G108" s="66" t="s">
        <v>306</v>
      </c>
      <c r="H108" s="66"/>
      <c r="I108" s="66" t="s">
        <v>79</v>
      </c>
      <c r="J108" s="66" t="s">
        <v>226</v>
      </c>
      <c r="K108" s="263" t="str">
        <f>LOOKUP(J108,Lookups!$A$3:$A$20,Lookups!$B$3:$B$20)</f>
        <v>Effective date</v>
      </c>
      <c r="L108" s="79">
        <v>43739</v>
      </c>
      <c r="M108" s="31"/>
      <c r="N108" s="133"/>
      <c r="O108" s="31" t="s">
        <v>587</v>
      </c>
      <c r="P108" s="136" t="s">
        <v>717</v>
      </c>
      <c r="Q108" s="136" t="s">
        <v>759</v>
      </c>
      <c r="R108" s="135">
        <v>43538</v>
      </c>
      <c r="S108" s="135"/>
      <c r="T108" s="136" t="str">
        <f t="shared" si="5"/>
        <v xml:space="preserve"> </v>
      </c>
      <c r="U108" s="131"/>
      <c r="V108" s="124" t="str">
        <f t="shared" si="6"/>
        <v>No</v>
      </c>
      <c r="W108" s="125"/>
    </row>
    <row r="109" spans="1:23" ht="60" customHeight="1" x14ac:dyDescent="0.35">
      <c r="A109" s="114" t="s">
        <v>714</v>
      </c>
      <c r="B109" s="76" t="s">
        <v>443</v>
      </c>
      <c r="C109" s="151" t="s">
        <v>935</v>
      </c>
      <c r="D109" s="31" t="s">
        <v>331</v>
      </c>
      <c r="E109" s="67">
        <v>44091</v>
      </c>
      <c r="F109" s="262" t="str">
        <f>LOOKUP($J109,Lookups!$A$3:$A$18, Lookups!$C$3:$C$18)</f>
        <v>Live</v>
      </c>
      <c r="G109" s="66" t="s">
        <v>306</v>
      </c>
      <c r="H109" s="66"/>
      <c r="I109" s="66" t="s">
        <v>652</v>
      </c>
      <c r="J109" s="11" t="s">
        <v>334</v>
      </c>
      <c r="K109" s="263" t="str">
        <f>LOOKUP(J109,Lookups!$A$3:$A$20,Lookups!$B$3:$B$20)</f>
        <v>Report to Panel</v>
      </c>
      <c r="L109" s="79">
        <v>44245</v>
      </c>
      <c r="M109" s="31"/>
      <c r="N109" s="133"/>
      <c r="O109" s="31" t="s">
        <v>570</v>
      </c>
      <c r="P109" s="136">
        <v>6</v>
      </c>
      <c r="Q109" s="136" t="s">
        <v>944</v>
      </c>
      <c r="R109" s="135">
        <v>44091</v>
      </c>
      <c r="S109" s="135">
        <v>44091</v>
      </c>
      <c r="T109" s="136" t="str">
        <f t="shared" ref="T109" si="7">IF(ISBLANK(S109)," ",IF(S109&lt;=R109,"Y","N"))</f>
        <v>Y</v>
      </c>
      <c r="U109" s="131"/>
      <c r="V109" s="124"/>
      <c r="W109" s="125"/>
    </row>
    <row r="110" spans="1:23" ht="60" customHeight="1" x14ac:dyDescent="0.35">
      <c r="A110" s="114" t="s">
        <v>714</v>
      </c>
      <c r="B110" s="76"/>
      <c r="C110" s="151" t="s">
        <v>828</v>
      </c>
      <c r="D110" s="31" t="s">
        <v>331</v>
      </c>
      <c r="E110" s="67">
        <v>43644</v>
      </c>
      <c r="F110" s="262" t="str">
        <f>LOOKUP($J110,Lookups!$A$3:$A$18, Lookups!$C$3:$C$18)</f>
        <v>Closed</v>
      </c>
      <c r="G110" s="66" t="s">
        <v>306</v>
      </c>
      <c r="H110" s="66"/>
      <c r="I110" s="66" t="s">
        <v>652</v>
      </c>
      <c r="J110" s="11" t="s">
        <v>419</v>
      </c>
      <c r="K110" s="263" t="str">
        <f>LOOKUP(J110,Lookups!$A$3:$A$20,Lookups!$B$3:$B$20)</f>
        <v>End of process</v>
      </c>
      <c r="L110" s="79">
        <v>44091</v>
      </c>
      <c r="M110" s="31"/>
      <c r="N110" s="133"/>
      <c r="O110" s="31" t="s">
        <v>570</v>
      </c>
      <c r="P110" s="136">
        <v>6</v>
      </c>
      <c r="Q110" s="136" t="s">
        <v>864</v>
      </c>
      <c r="R110" s="135">
        <v>43867</v>
      </c>
      <c r="S110" s="135">
        <v>43859</v>
      </c>
      <c r="T110" s="136" t="str">
        <f t="shared" si="5"/>
        <v>Y</v>
      </c>
      <c r="U110" s="131"/>
      <c r="V110" s="124" t="str">
        <f t="shared" si="6"/>
        <v>No</v>
      </c>
      <c r="W110" s="125"/>
    </row>
    <row r="111" spans="1:23" ht="60" customHeight="1" x14ac:dyDescent="0.35">
      <c r="A111" s="114" t="s">
        <v>714</v>
      </c>
      <c r="B111" s="76"/>
      <c r="C111" s="151" t="s">
        <v>715</v>
      </c>
      <c r="D111" s="31" t="s">
        <v>672</v>
      </c>
      <c r="E111" s="67">
        <v>43318</v>
      </c>
      <c r="F111" s="262" t="str">
        <f>LOOKUP($J111,Lookups!$A$3:$A$18, Lookups!$C$3:$C$18)</f>
        <v>Closed</v>
      </c>
      <c r="G111" s="66" t="s">
        <v>306</v>
      </c>
      <c r="H111" s="66"/>
      <c r="I111" s="66" t="s">
        <v>652</v>
      </c>
      <c r="J111" s="66" t="s">
        <v>419</v>
      </c>
      <c r="K111" s="263" t="str">
        <f>LOOKUP(J111,Lookups!$A$3:$A$20,Lookups!$B$3:$B$20)</f>
        <v>End of process</v>
      </c>
      <c r="L111" s="79">
        <v>43642</v>
      </c>
      <c r="M111" s="31"/>
      <c r="N111" s="133"/>
      <c r="O111" s="31" t="s">
        <v>570</v>
      </c>
      <c r="P111" s="136">
        <v>6</v>
      </c>
      <c r="Q111" s="136"/>
      <c r="R111" s="135"/>
      <c r="S111" s="135"/>
      <c r="T111" s="136" t="str">
        <f t="shared" si="5"/>
        <v xml:space="preserve"> </v>
      </c>
      <c r="U111" s="131"/>
      <c r="V111" s="124" t="str">
        <f t="shared" si="6"/>
        <v>No</v>
      </c>
      <c r="W111" s="125"/>
    </row>
    <row r="112" spans="1:23" ht="60" customHeight="1" x14ac:dyDescent="0.35">
      <c r="A112" s="114" t="s">
        <v>707</v>
      </c>
      <c r="B112" s="76" t="s">
        <v>437</v>
      </c>
      <c r="C112" s="151" t="s">
        <v>708</v>
      </c>
      <c r="D112" s="31" t="s">
        <v>236</v>
      </c>
      <c r="E112" s="67">
        <v>43287</v>
      </c>
      <c r="F112" s="262" t="str">
        <f>LOOKUP($J112,Lookups!$A$3:$A$18, Lookups!$C$3:$C$18)</f>
        <v>Closed</v>
      </c>
      <c r="G112" s="66" t="s">
        <v>422</v>
      </c>
      <c r="H112" s="66"/>
      <c r="I112" s="66" t="s">
        <v>230</v>
      </c>
      <c r="J112" s="66" t="s">
        <v>419</v>
      </c>
      <c r="K112" s="263" t="str">
        <f>LOOKUP(J112,Lookups!$A$3:$A$20,Lookups!$B$3:$B$20)</f>
        <v>End of process</v>
      </c>
      <c r="L112" s="79">
        <v>43431</v>
      </c>
      <c r="M112" s="31"/>
      <c r="N112" s="133"/>
      <c r="O112" s="31" t="s">
        <v>233</v>
      </c>
      <c r="P112" s="136" t="s">
        <v>718</v>
      </c>
      <c r="Q112" s="136"/>
      <c r="R112" s="135"/>
      <c r="S112" s="135"/>
      <c r="T112" s="136" t="str">
        <f t="shared" si="5"/>
        <v xml:space="preserve"> </v>
      </c>
      <c r="U112" s="131"/>
      <c r="V112" s="124" t="str">
        <f t="shared" si="6"/>
        <v>No</v>
      </c>
      <c r="W112" s="125"/>
    </row>
    <row r="113" spans="1:23" ht="60" customHeight="1" x14ac:dyDescent="0.35">
      <c r="A113" s="114" t="s">
        <v>702</v>
      </c>
      <c r="B113" s="80"/>
      <c r="C113" s="151" t="s">
        <v>706</v>
      </c>
      <c r="D113" s="31" t="s">
        <v>219</v>
      </c>
      <c r="E113" s="67">
        <v>43263</v>
      </c>
      <c r="F113" s="262" t="str">
        <f>LOOKUP($J113,Lookups!$A$3:$A$18, Lookups!$C$3:$C$18)</f>
        <v>Closed</v>
      </c>
      <c r="G113" s="66" t="s">
        <v>306</v>
      </c>
      <c r="H113" s="11"/>
      <c r="I113" s="11" t="s">
        <v>319</v>
      </c>
      <c r="J113" s="11" t="s">
        <v>419</v>
      </c>
      <c r="K113" s="263" t="str">
        <f>LOOKUP(J113,Lookups!$A$3:$A$20,Lookups!$B$3:$B$20)</f>
        <v>End of process</v>
      </c>
      <c r="L113" s="79">
        <v>43839</v>
      </c>
      <c r="M113" s="31"/>
      <c r="N113" s="133"/>
      <c r="O113" s="31" t="s">
        <v>704</v>
      </c>
      <c r="P113" s="136"/>
      <c r="Q113" s="136"/>
      <c r="R113" s="135"/>
      <c r="S113" s="135"/>
      <c r="T113" s="136" t="str">
        <f t="shared" si="5"/>
        <v xml:space="preserve"> </v>
      </c>
      <c r="U113" s="131"/>
      <c r="V113" s="124" t="str">
        <f t="shared" si="6"/>
        <v>No</v>
      </c>
      <c r="W113" s="125"/>
    </row>
    <row r="114" spans="1:23" ht="60" customHeight="1" x14ac:dyDescent="0.35">
      <c r="A114" s="114" t="s">
        <v>701</v>
      </c>
      <c r="B114" s="76" t="s">
        <v>439</v>
      </c>
      <c r="C114" s="151" t="s">
        <v>703</v>
      </c>
      <c r="D114" s="31" t="s">
        <v>387</v>
      </c>
      <c r="E114" s="67">
        <v>43262</v>
      </c>
      <c r="F114" s="262" t="str">
        <f>LOOKUP($J114,Lookups!$A$3:$A$18, Lookups!$C$3:$C$18)</f>
        <v>Closed</v>
      </c>
      <c r="G114" s="66" t="s">
        <v>339</v>
      </c>
      <c r="H114" s="66"/>
      <c r="I114" s="66" t="s">
        <v>79</v>
      </c>
      <c r="J114" s="66" t="s">
        <v>17</v>
      </c>
      <c r="K114" s="263" t="str">
        <f>LOOKUP(J114,Lookups!$A$3:$A$20,Lookups!$B$3:$B$20)</f>
        <v>End of process</v>
      </c>
      <c r="L114" s="79">
        <v>43601</v>
      </c>
      <c r="M114" s="31"/>
      <c r="N114" s="133"/>
      <c r="O114" s="31" t="s">
        <v>61</v>
      </c>
      <c r="P114" s="136" t="s">
        <v>61</v>
      </c>
      <c r="Q114" s="136"/>
      <c r="R114" s="135"/>
      <c r="S114" s="135"/>
      <c r="T114" s="136" t="str">
        <f t="shared" si="5"/>
        <v xml:space="preserve"> </v>
      </c>
      <c r="U114" s="147"/>
      <c r="V114" s="124" t="str">
        <f t="shared" si="6"/>
        <v>No</v>
      </c>
      <c r="W114" s="125"/>
    </row>
    <row r="115" spans="1:23" ht="60" customHeight="1" x14ac:dyDescent="0.35">
      <c r="A115" s="114" t="s">
        <v>699</v>
      </c>
      <c r="B115" s="70" t="s">
        <v>437</v>
      </c>
      <c r="C115" s="151" t="s">
        <v>700</v>
      </c>
      <c r="D115" s="31" t="s">
        <v>629</v>
      </c>
      <c r="E115" s="67">
        <v>43259</v>
      </c>
      <c r="F115" s="262" t="str">
        <f>LOOKUP($J115,Lookups!$A$3:$A$18, Lookups!$C$3:$C$18)</f>
        <v>Closed</v>
      </c>
      <c r="G115" s="66" t="s">
        <v>422</v>
      </c>
      <c r="H115" s="66"/>
      <c r="I115" s="66" t="s">
        <v>230</v>
      </c>
      <c r="J115" s="66" t="s">
        <v>226</v>
      </c>
      <c r="K115" s="263" t="str">
        <f>LOOKUP(J115,Lookups!$A$3:$A$20,Lookups!$B$3:$B$20)</f>
        <v>Effective date</v>
      </c>
      <c r="L115" s="79">
        <v>43441</v>
      </c>
      <c r="M115" s="31"/>
      <c r="N115" s="133"/>
      <c r="O115" s="31" t="s">
        <v>570</v>
      </c>
      <c r="P115" s="136">
        <v>4</v>
      </c>
      <c r="Q115" s="136" t="s">
        <v>731</v>
      </c>
      <c r="R115" s="153">
        <v>43384</v>
      </c>
      <c r="S115" s="135"/>
      <c r="T115" s="136" t="str">
        <f t="shared" si="5"/>
        <v xml:space="preserve"> </v>
      </c>
      <c r="U115" s="147"/>
      <c r="V115" s="124" t="str">
        <f t="shared" si="6"/>
        <v>No</v>
      </c>
      <c r="W115" s="125"/>
    </row>
    <row r="116" spans="1:23" ht="60" customHeight="1" x14ac:dyDescent="0.35">
      <c r="A116" s="114" t="s">
        <v>697</v>
      </c>
      <c r="B116" s="70" t="s">
        <v>437</v>
      </c>
      <c r="C116" s="151" t="s">
        <v>698</v>
      </c>
      <c r="D116" s="31" t="s">
        <v>337</v>
      </c>
      <c r="E116" s="67">
        <v>43249</v>
      </c>
      <c r="F116" s="262" t="str">
        <f>LOOKUP($J116,Lookups!$A$3:$A$18, Lookups!$C$3:$C$18)</f>
        <v>Closed</v>
      </c>
      <c r="G116" s="66" t="s">
        <v>422</v>
      </c>
      <c r="H116" s="66"/>
      <c r="I116" s="66" t="s">
        <v>652</v>
      </c>
      <c r="J116" s="66" t="s">
        <v>419</v>
      </c>
      <c r="K116" s="263" t="str">
        <f>LOOKUP(J116,Lookups!$A$3:$A$20,Lookups!$B$3:$B$20)</f>
        <v>End of process</v>
      </c>
      <c r="L116" s="79">
        <v>43418</v>
      </c>
      <c r="M116" s="31"/>
      <c r="N116" s="133"/>
      <c r="O116" s="31" t="s">
        <v>142</v>
      </c>
      <c r="P116" s="136">
        <v>3</v>
      </c>
      <c r="Q116" s="146" t="s">
        <v>736</v>
      </c>
      <c r="R116" s="135">
        <v>43412</v>
      </c>
      <c r="S116" s="135"/>
      <c r="T116" s="136" t="str">
        <f t="shared" si="5"/>
        <v xml:space="preserve"> </v>
      </c>
      <c r="U116" s="147"/>
      <c r="V116" s="124" t="str">
        <f t="shared" si="6"/>
        <v>No</v>
      </c>
      <c r="W116" s="125"/>
    </row>
    <row r="117" spans="1:23" ht="60" customHeight="1" x14ac:dyDescent="0.35">
      <c r="A117" s="114" t="s">
        <v>695</v>
      </c>
      <c r="B117" s="70"/>
      <c r="C117" s="151" t="s">
        <v>696</v>
      </c>
      <c r="D117" s="31" t="s">
        <v>327</v>
      </c>
      <c r="E117" s="67">
        <v>43245</v>
      </c>
      <c r="F117" s="262" t="str">
        <f>LOOKUP($J117,Lookups!$A$3:$A$18, Lookups!$C$3:$C$18)</f>
        <v>Closed</v>
      </c>
      <c r="G117" s="66" t="s">
        <v>401</v>
      </c>
      <c r="H117" s="66"/>
      <c r="I117" s="66" t="s">
        <v>430</v>
      </c>
      <c r="J117" s="66" t="s">
        <v>226</v>
      </c>
      <c r="K117" s="263" t="str">
        <f>LOOKUP(J117,Lookups!$A$3:$A$20,Lookups!$B$3:$B$20)</f>
        <v>Effective date</v>
      </c>
      <c r="L117" s="79">
        <v>43287</v>
      </c>
      <c r="M117" s="31"/>
      <c r="N117" s="133"/>
      <c r="O117" s="31" t="s">
        <v>570</v>
      </c>
      <c r="P117" s="136">
        <v>2</v>
      </c>
      <c r="Q117" s="136"/>
      <c r="R117" s="135"/>
      <c r="S117" s="135"/>
      <c r="T117" s="136" t="str">
        <f t="shared" si="5"/>
        <v xml:space="preserve"> </v>
      </c>
      <c r="U117" s="147"/>
      <c r="V117" s="124" t="str">
        <f t="shared" si="6"/>
        <v>No</v>
      </c>
      <c r="W117" s="125"/>
    </row>
    <row r="118" spans="1:23" ht="60" customHeight="1" x14ac:dyDescent="0.35">
      <c r="A118" s="114" t="s">
        <v>691</v>
      </c>
      <c r="B118" s="70" t="s">
        <v>437</v>
      </c>
      <c r="C118" s="151" t="s">
        <v>692</v>
      </c>
      <c r="D118" s="31" t="s">
        <v>672</v>
      </c>
      <c r="E118" s="67">
        <v>43220</v>
      </c>
      <c r="F118" s="262" t="str">
        <f>LOOKUP($J118,Lookups!$A$3:$A$18, Lookups!$C$3:$C$18)</f>
        <v>Closed</v>
      </c>
      <c r="G118" s="66" t="s">
        <v>422</v>
      </c>
      <c r="H118" s="66"/>
      <c r="I118" s="66" t="s">
        <v>230</v>
      </c>
      <c r="J118" s="66" t="s">
        <v>226</v>
      </c>
      <c r="K118" s="263" t="str">
        <f>LOOKUP(J118,Lookups!$A$3:$A$20,Lookups!$B$3:$B$20)</f>
        <v>Effective date</v>
      </c>
      <c r="L118" s="79">
        <v>43385</v>
      </c>
      <c r="M118" s="31"/>
      <c r="N118" s="133"/>
      <c r="O118" s="31" t="s">
        <v>587</v>
      </c>
      <c r="P118" s="136">
        <v>1</v>
      </c>
      <c r="Q118" s="146" t="s">
        <v>723</v>
      </c>
      <c r="R118" s="135"/>
      <c r="S118" s="135"/>
      <c r="T118" s="136" t="str">
        <f t="shared" si="5"/>
        <v xml:space="preserve"> </v>
      </c>
      <c r="U118" s="147"/>
      <c r="V118" s="124" t="str">
        <f t="shared" si="6"/>
        <v>No</v>
      </c>
      <c r="W118" s="125"/>
    </row>
    <row r="119" spans="1:23" ht="60" customHeight="1" x14ac:dyDescent="0.35">
      <c r="A119" s="114" t="s">
        <v>689</v>
      </c>
      <c r="B119" s="70"/>
      <c r="C119" s="151" t="s">
        <v>690</v>
      </c>
      <c r="D119" s="31" t="s">
        <v>333</v>
      </c>
      <c r="E119" s="67">
        <v>43220</v>
      </c>
      <c r="F119" s="262" t="str">
        <f>LOOKUP($J119,Lookups!$A$3:$A$18, Lookups!$C$3:$C$18)</f>
        <v>Closed</v>
      </c>
      <c r="G119" s="66" t="s">
        <v>306</v>
      </c>
      <c r="H119" s="66"/>
      <c r="I119" s="66" t="s">
        <v>229</v>
      </c>
      <c r="J119" s="66" t="s">
        <v>226</v>
      </c>
      <c r="K119" s="263" t="str">
        <f>LOOKUP(J119,Lookups!$A$3:$A$20,Lookups!$B$3:$B$20)</f>
        <v>Effective date</v>
      </c>
      <c r="L119" s="79">
        <v>43432</v>
      </c>
      <c r="M119" s="31"/>
      <c r="N119" s="133"/>
      <c r="O119" s="31" t="s">
        <v>570</v>
      </c>
      <c r="P119" s="136">
        <v>8</v>
      </c>
      <c r="Q119" s="136" t="s">
        <v>722</v>
      </c>
      <c r="R119" s="153">
        <v>43350</v>
      </c>
      <c r="S119" s="153">
        <v>43329</v>
      </c>
      <c r="T119" s="136" t="str">
        <f t="shared" si="5"/>
        <v>Y</v>
      </c>
      <c r="U119" s="147"/>
      <c r="V119" s="124" t="str">
        <f t="shared" si="6"/>
        <v>No</v>
      </c>
      <c r="W119" s="125"/>
    </row>
    <row r="120" spans="1:23" ht="60" customHeight="1" x14ac:dyDescent="0.35">
      <c r="A120" s="114" t="s">
        <v>684</v>
      </c>
      <c r="B120" s="70" t="s">
        <v>437</v>
      </c>
      <c r="C120" s="151" t="s">
        <v>685</v>
      </c>
      <c r="D120" s="31" t="s">
        <v>333</v>
      </c>
      <c r="E120" s="67">
        <v>43196</v>
      </c>
      <c r="F120" s="262" t="str">
        <f>LOOKUP($J120,Lookups!$A$3:$A$18, Lookups!$C$3:$C$18)</f>
        <v>Closed</v>
      </c>
      <c r="G120" s="66" t="s">
        <v>422</v>
      </c>
      <c r="H120" s="66"/>
      <c r="I120" s="66" t="s">
        <v>230</v>
      </c>
      <c r="J120" s="66" t="s">
        <v>419</v>
      </c>
      <c r="K120" s="263" t="str">
        <f>LOOKUP(J120,Lookups!$A$3:$A$20,Lookups!$B$3:$B$20)</f>
        <v>End of process</v>
      </c>
      <c r="L120" s="79">
        <v>43297</v>
      </c>
      <c r="M120" s="31"/>
      <c r="N120" s="133"/>
      <c r="O120" s="31" t="s">
        <v>233</v>
      </c>
      <c r="P120" s="136">
        <v>7</v>
      </c>
      <c r="Q120" s="136"/>
      <c r="R120" s="135"/>
      <c r="S120" s="135"/>
      <c r="T120" s="136" t="str">
        <f t="shared" si="5"/>
        <v xml:space="preserve"> </v>
      </c>
      <c r="U120" s="147"/>
      <c r="V120" s="124" t="str">
        <f t="shared" si="6"/>
        <v>No</v>
      </c>
      <c r="W120" s="154"/>
    </row>
    <row r="121" spans="1:23" ht="60" customHeight="1" x14ac:dyDescent="0.35">
      <c r="A121" s="114" t="s">
        <v>680</v>
      </c>
      <c r="B121" s="70" t="s">
        <v>437</v>
      </c>
      <c r="C121" s="151" t="s">
        <v>681</v>
      </c>
      <c r="D121" s="31" t="s">
        <v>337</v>
      </c>
      <c r="E121" s="67">
        <v>43187</v>
      </c>
      <c r="F121" s="262" t="str">
        <f>LOOKUP($J121,Lookups!$A$3:$A$18, Lookups!$C$3:$C$18)</f>
        <v>Closed</v>
      </c>
      <c r="G121" s="66" t="s">
        <v>422</v>
      </c>
      <c r="H121" s="66"/>
      <c r="I121" s="66" t="s">
        <v>652</v>
      </c>
      <c r="J121" s="66" t="s">
        <v>226</v>
      </c>
      <c r="K121" s="263" t="str">
        <f>LOOKUP(J121,Lookups!$A$3:$A$20,Lookups!$B$3:$B$20)</f>
        <v>Effective date</v>
      </c>
      <c r="L121" s="79">
        <v>43525</v>
      </c>
      <c r="M121" s="31" t="s">
        <v>219</v>
      </c>
      <c r="N121" s="133"/>
      <c r="O121" s="31" t="s">
        <v>141</v>
      </c>
      <c r="P121" s="136">
        <v>5</v>
      </c>
      <c r="Q121" s="146" t="s">
        <v>721</v>
      </c>
      <c r="R121" s="135">
        <v>43328</v>
      </c>
      <c r="S121" s="135">
        <v>43328</v>
      </c>
      <c r="T121" s="136" t="str">
        <f t="shared" si="5"/>
        <v>Y</v>
      </c>
      <c r="U121" s="147"/>
      <c r="V121" s="124" t="str">
        <f t="shared" si="6"/>
        <v>No</v>
      </c>
      <c r="W121" s="125"/>
    </row>
    <row r="122" spans="1:23" ht="60" customHeight="1" x14ac:dyDescent="0.35">
      <c r="A122" s="114" t="s">
        <v>677</v>
      </c>
      <c r="B122" s="70"/>
      <c r="C122" s="151" t="s">
        <v>676</v>
      </c>
      <c r="D122" s="31" t="s">
        <v>629</v>
      </c>
      <c r="E122" s="67">
        <v>43174</v>
      </c>
      <c r="F122" s="262" t="str">
        <f>LOOKUP($J122,Lookups!$A$3:$A$18, Lookups!$C$3:$C$18)</f>
        <v>Closed</v>
      </c>
      <c r="G122" s="66" t="s">
        <v>306</v>
      </c>
      <c r="H122" s="66"/>
      <c r="I122" s="66" t="s">
        <v>202</v>
      </c>
      <c r="J122" s="66" t="s">
        <v>419</v>
      </c>
      <c r="K122" s="263" t="str">
        <f>LOOKUP(J122,Lookups!$A$3:$A$20,Lookups!$B$3:$B$20)</f>
        <v>End of process</v>
      </c>
      <c r="L122" s="79">
        <v>43325</v>
      </c>
      <c r="M122" s="31" t="s">
        <v>219</v>
      </c>
      <c r="N122" s="133" t="s">
        <v>61</v>
      </c>
      <c r="O122" s="31" t="s">
        <v>219</v>
      </c>
      <c r="P122" s="136" t="s">
        <v>61</v>
      </c>
      <c r="Q122" s="136"/>
      <c r="R122" s="135"/>
      <c r="S122" s="135"/>
      <c r="T122" s="136" t="str">
        <f t="shared" si="5"/>
        <v xml:space="preserve"> </v>
      </c>
      <c r="U122" s="147"/>
      <c r="V122" s="124" t="str">
        <f t="shared" si="6"/>
        <v>No</v>
      </c>
      <c r="W122" s="125"/>
    </row>
    <row r="123" spans="1:23" ht="84" customHeight="1" x14ac:dyDescent="0.35">
      <c r="A123" s="114" t="s">
        <v>671</v>
      </c>
      <c r="B123" s="80"/>
      <c r="C123" s="151" t="s">
        <v>724</v>
      </c>
      <c r="D123" s="71" t="s">
        <v>672</v>
      </c>
      <c r="E123" s="67">
        <v>43166</v>
      </c>
      <c r="F123" s="262" t="str">
        <f>LOOKUP($J123,Lookups!$A$3:$A$18, Lookups!$C$3:$C$18)</f>
        <v>Closed</v>
      </c>
      <c r="G123" s="75" t="s">
        <v>306</v>
      </c>
      <c r="H123" s="75"/>
      <c r="I123" s="66" t="s">
        <v>652</v>
      </c>
      <c r="J123" s="66" t="s">
        <v>226</v>
      </c>
      <c r="K123" s="263" t="str">
        <f>LOOKUP(J123,Lookups!$A$3:$A$20,Lookups!$B$3:$B$20)</f>
        <v>Effective date</v>
      </c>
      <c r="L123" s="79" t="s">
        <v>778</v>
      </c>
      <c r="M123" s="133" t="s">
        <v>61</v>
      </c>
      <c r="N123" s="146" t="s">
        <v>61</v>
      </c>
      <c r="O123" s="78" t="s">
        <v>142</v>
      </c>
      <c r="P123" s="66">
        <v>3</v>
      </c>
      <c r="Q123" s="146" t="s">
        <v>736</v>
      </c>
      <c r="R123" s="135">
        <v>43412</v>
      </c>
      <c r="S123" s="153">
        <v>43420</v>
      </c>
      <c r="T123" s="136" t="str">
        <f t="shared" si="5"/>
        <v>N</v>
      </c>
      <c r="U123" s="147"/>
      <c r="V123" s="124" t="str">
        <f t="shared" si="6"/>
        <v>No</v>
      </c>
    </row>
    <row r="124" spans="1:23" ht="60" customHeight="1" x14ac:dyDescent="0.35">
      <c r="A124" s="114" t="s">
        <v>668</v>
      </c>
      <c r="B124" s="80"/>
      <c r="C124" s="151" t="s">
        <v>705</v>
      </c>
      <c r="D124" s="71" t="s">
        <v>570</v>
      </c>
      <c r="E124" s="67">
        <v>43164</v>
      </c>
      <c r="F124" s="262" t="str">
        <f>LOOKUP($J124,Lookups!$A$3:$A$18, Lookups!$C$3:$C$18)</f>
        <v>Closed</v>
      </c>
      <c r="G124" s="75" t="s">
        <v>306</v>
      </c>
      <c r="H124" s="75"/>
      <c r="I124" s="66" t="s">
        <v>230</v>
      </c>
      <c r="J124" s="66" t="s">
        <v>226</v>
      </c>
      <c r="K124" s="263" t="str">
        <f>LOOKUP(J124,Lookups!$A$3:$A$20,Lookups!$B$3:$B$20)</f>
        <v>Effective date</v>
      </c>
      <c r="L124" s="79" t="s">
        <v>778</v>
      </c>
      <c r="M124" s="31"/>
      <c r="N124" s="66"/>
      <c r="O124" s="77" t="s">
        <v>61</v>
      </c>
      <c r="P124" s="146" t="s">
        <v>61</v>
      </c>
      <c r="Q124" s="146" t="s">
        <v>709</v>
      </c>
      <c r="R124" s="153">
        <v>43299</v>
      </c>
      <c r="S124" s="153">
        <v>43299</v>
      </c>
      <c r="T124" s="136" t="str">
        <f t="shared" si="5"/>
        <v>Y</v>
      </c>
      <c r="U124" s="147"/>
      <c r="V124" s="124" t="str">
        <f t="shared" si="6"/>
        <v>No</v>
      </c>
      <c r="W124" s="125"/>
    </row>
    <row r="125" spans="1:23" ht="60" customHeight="1" x14ac:dyDescent="0.35">
      <c r="A125" s="114" t="s">
        <v>665</v>
      </c>
      <c r="B125" s="70" t="s">
        <v>440</v>
      </c>
      <c r="C125" s="151" t="s">
        <v>666</v>
      </c>
      <c r="D125" s="71" t="s">
        <v>142</v>
      </c>
      <c r="E125" s="67">
        <v>43159</v>
      </c>
      <c r="F125" s="262" t="str">
        <f>LOOKUP($J125,Lookups!$A$3:$A$18, Lookups!$C$3:$C$18)</f>
        <v>Closed</v>
      </c>
      <c r="G125" s="66" t="s">
        <v>260</v>
      </c>
      <c r="H125" s="66"/>
      <c r="I125" s="66" t="s">
        <v>230</v>
      </c>
      <c r="J125" s="66" t="s">
        <v>226</v>
      </c>
      <c r="K125" s="263" t="str">
        <f>LOOKUP(J125,Lookups!$A$3:$A$20,Lookups!$B$3:$B$20)</f>
        <v>Effective date</v>
      </c>
      <c r="L125" s="79">
        <v>43200</v>
      </c>
      <c r="M125" s="31"/>
      <c r="N125" s="66"/>
      <c r="O125" s="77" t="s">
        <v>61</v>
      </c>
      <c r="P125" s="133"/>
      <c r="Q125" s="133"/>
      <c r="R125" s="133"/>
      <c r="S125" s="133"/>
      <c r="T125" s="136" t="str">
        <f t="shared" si="5"/>
        <v xml:space="preserve"> </v>
      </c>
      <c r="U125" s="147"/>
      <c r="V125" s="124" t="str">
        <f t="shared" si="6"/>
        <v>No</v>
      </c>
      <c r="W125" s="125"/>
    </row>
    <row r="126" spans="1:23" ht="60" customHeight="1" x14ac:dyDescent="0.35">
      <c r="A126" s="114" t="s">
        <v>663</v>
      </c>
      <c r="B126" s="70" t="s">
        <v>437</v>
      </c>
      <c r="C126" s="151" t="s">
        <v>664</v>
      </c>
      <c r="D126" s="31" t="s">
        <v>333</v>
      </c>
      <c r="E126" s="67">
        <v>43157</v>
      </c>
      <c r="F126" s="262" t="str">
        <f>LOOKUP($J126,Lookups!$A$3:$A$18, Lookups!$C$3:$C$18)</f>
        <v>Closed</v>
      </c>
      <c r="G126" s="66" t="s">
        <v>422</v>
      </c>
      <c r="H126" s="66"/>
      <c r="I126" s="66" t="s">
        <v>230</v>
      </c>
      <c r="J126" s="66" t="s">
        <v>226</v>
      </c>
      <c r="K126" s="263" t="str">
        <f>LOOKUP(J126,Lookups!$A$3:$A$20,Lookups!$B$3:$B$20)</f>
        <v>Effective date</v>
      </c>
      <c r="L126" s="79">
        <v>43413</v>
      </c>
      <c r="M126" s="144"/>
      <c r="N126" s="75"/>
      <c r="O126" s="31" t="s">
        <v>570</v>
      </c>
      <c r="P126" s="66">
        <v>2</v>
      </c>
      <c r="Q126" s="136" t="s">
        <v>722</v>
      </c>
      <c r="R126" s="153">
        <v>43350</v>
      </c>
      <c r="S126" s="153">
        <v>43329</v>
      </c>
      <c r="T126" s="136" t="str">
        <f t="shared" si="5"/>
        <v>Y</v>
      </c>
      <c r="U126" s="147"/>
      <c r="V126" s="124" t="str">
        <f t="shared" si="6"/>
        <v>No</v>
      </c>
      <c r="W126" s="125"/>
    </row>
    <row r="127" spans="1:23" ht="60" customHeight="1" x14ac:dyDescent="0.35">
      <c r="A127" s="114" t="s">
        <v>660</v>
      </c>
      <c r="B127" s="70" t="s">
        <v>437</v>
      </c>
      <c r="C127" s="151" t="s">
        <v>661</v>
      </c>
      <c r="D127" s="31" t="s">
        <v>333</v>
      </c>
      <c r="E127" s="67">
        <v>43137</v>
      </c>
      <c r="F127" s="262" t="str">
        <f>LOOKUP($J127,Lookups!$A$3:$A$18, Lookups!$C$3:$C$18)</f>
        <v>Closed</v>
      </c>
      <c r="G127" s="66" t="s">
        <v>422</v>
      </c>
      <c r="H127" s="66"/>
      <c r="I127" s="66" t="s">
        <v>230</v>
      </c>
      <c r="J127" s="66" t="s">
        <v>226</v>
      </c>
      <c r="K127" s="263" t="str">
        <f>LOOKUP(J127,Lookups!$A$3:$A$20,Lookups!$B$3:$B$20)</f>
        <v>Effective date</v>
      </c>
      <c r="L127" s="79">
        <v>43262</v>
      </c>
      <c r="M127" s="31"/>
      <c r="N127" s="66"/>
      <c r="O127" s="31" t="s">
        <v>141</v>
      </c>
      <c r="P127" s="136">
        <v>1</v>
      </c>
      <c r="Q127" s="136" t="s">
        <v>662</v>
      </c>
      <c r="R127" s="135">
        <v>43167</v>
      </c>
      <c r="S127" s="153">
        <v>43157</v>
      </c>
      <c r="T127" s="136" t="str">
        <f t="shared" si="5"/>
        <v>Y</v>
      </c>
      <c r="U127" s="147"/>
      <c r="V127" s="124" t="str">
        <f t="shared" si="6"/>
        <v>No</v>
      </c>
      <c r="W127" s="125"/>
    </row>
    <row r="128" spans="1:23" ht="60" customHeight="1" x14ac:dyDescent="0.35">
      <c r="A128" s="114" t="s">
        <v>651</v>
      </c>
      <c r="B128" s="68"/>
      <c r="C128" s="151" t="s">
        <v>654</v>
      </c>
      <c r="D128" s="78" t="s">
        <v>233</v>
      </c>
      <c r="E128" s="67">
        <v>43118</v>
      </c>
      <c r="F128" s="262" t="str">
        <f>LOOKUP($J128,Lookups!$A$3:$A$18, Lookups!$C$3:$C$18)</f>
        <v>Closed</v>
      </c>
      <c r="G128" s="75" t="s">
        <v>306</v>
      </c>
      <c r="H128" s="75"/>
      <c r="I128" s="66" t="s">
        <v>230</v>
      </c>
      <c r="J128" s="66" t="s">
        <v>419</v>
      </c>
      <c r="K128" s="263" t="str">
        <f>LOOKUP(J128,Lookups!$A$3:$A$20,Lookups!$B$3:$B$20)</f>
        <v>End of process</v>
      </c>
      <c r="L128" s="79">
        <v>43636</v>
      </c>
      <c r="M128" s="31" t="s">
        <v>587</v>
      </c>
      <c r="N128" s="133"/>
      <c r="O128" s="31" t="s">
        <v>61</v>
      </c>
      <c r="P128" s="133"/>
      <c r="Q128" s="133"/>
      <c r="R128" s="133"/>
      <c r="S128" s="133"/>
      <c r="T128" s="136" t="str">
        <f t="shared" si="5"/>
        <v xml:space="preserve"> </v>
      </c>
      <c r="U128" s="147"/>
      <c r="V128" s="124" t="str">
        <f t="shared" si="6"/>
        <v>No</v>
      </c>
      <c r="W128" s="125"/>
    </row>
    <row r="129" spans="1:23" ht="60" customHeight="1" x14ac:dyDescent="0.35">
      <c r="A129" s="114" t="s">
        <v>646</v>
      </c>
      <c r="B129" s="70" t="s">
        <v>439</v>
      </c>
      <c r="C129" s="151" t="s">
        <v>647</v>
      </c>
      <c r="D129" s="78" t="s">
        <v>570</v>
      </c>
      <c r="E129" s="67">
        <v>43110</v>
      </c>
      <c r="F129" s="262" t="str">
        <f>LOOKUP($J129,Lookups!$A$3:$A$18, Lookups!$C$3:$C$18)</f>
        <v>Live</v>
      </c>
      <c r="G129" s="75" t="s">
        <v>339</v>
      </c>
      <c r="H129" s="75"/>
      <c r="I129" s="75" t="s">
        <v>648</v>
      </c>
      <c r="J129" s="11" t="s">
        <v>334</v>
      </c>
      <c r="K129" s="263" t="str">
        <f>LOOKUP(J129,Lookups!$A$3:$A$20,Lookups!$B$3:$B$20)</f>
        <v>Report to Panel</v>
      </c>
      <c r="L129" s="79">
        <v>44301</v>
      </c>
      <c r="M129" s="144"/>
      <c r="N129" s="75"/>
      <c r="O129" s="78" t="s">
        <v>61</v>
      </c>
      <c r="P129" s="136"/>
      <c r="Q129" s="133"/>
      <c r="R129" s="133"/>
      <c r="S129" s="133"/>
      <c r="T129" s="136" t="str">
        <f t="shared" si="5"/>
        <v xml:space="preserve"> </v>
      </c>
      <c r="U129" s="147"/>
      <c r="V129" s="124" t="str">
        <f t="shared" si="6"/>
        <v>No</v>
      </c>
      <c r="W129" s="125"/>
    </row>
    <row r="130" spans="1:23" ht="60" customHeight="1" x14ac:dyDescent="0.35">
      <c r="A130" s="114" t="s">
        <v>643</v>
      </c>
      <c r="B130" s="70" t="s">
        <v>437</v>
      </c>
      <c r="C130" s="151" t="s">
        <v>641</v>
      </c>
      <c r="D130" s="78" t="s">
        <v>642</v>
      </c>
      <c r="E130" s="67">
        <v>43102</v>
      </c>
      <c r="F130" s="262" t="str">
        <f>LOOKUP($J130,Lookups!$A$3:$A$18, Lookups!$C$3:$C$18)</f>
        <v>Closed</v>
      </c>
      <c r="G130" s="66" t="s">
        <v>422</v>
      </c>
      <c r="H130" s="66"/>
      <c r="I130" s="75" t="s">
        <v>319</v>
      </c>
      <c r="J130" s="66" t="s">
        <v>226</v>
      </c>
      <c r="K130" s="263" t="str">
        <f>LOOKUP(J130,Lookups!$A$3:$A$20,Lookups!$B$3:$B$20)</f>
        <v>Effective date</v>
      </c>
      <c r="L130" s="79">
        <v>43262</v>
      </c>
      <c r="M130" s="78" t="s">
        <v>61</v>
      </c>
      <c r="N130" s="136" t="s">
        <v>61</v>
      </c>
      <c r="O130" s="31" t="s">
        <v>219</v>
      </c>
      <c r="P130" s="133"/>
      <c r="Q130" s="136" t="s">
        <v>662</v>
      </c>
      <c r="R130" s="135">
        <v>43167</v>
      </c>
      <c r="S130" s="153">
        <v>43147</v>
      </c>
      <c r="T130" s="136" t="str">
        <f t="shared" si="5"/>
        <v>Y</v>
      </c>
      <c r="U130" s="147"/>
      <c r="V130" s="124" t="str">
        <f t="shared" si="6"/>
        <v>No</v>
      </c>
      <c r="W130" s="125"/>
    </row>
    <row r="131" spans="1:23" ht="60" customHeight="1" x14ac:dyDescent="0.35">
      <c r="A131" s="114" t="s">
        <v>636</v>
      </c>
      <c r="B131" s="68"/>
      <c r="C131" s="151" t="s">
        <v>693</v>
      </c>
      <c r="D131" s="31" t="s">
        <v>337</v>
      </c>
      <c r="E131" s="67">
        <v>43084</v>
      </c>
      <c r="F131" s="262" t="str">
        <f>LOOKUP($J131,Lookups!$A$3:$A$18, Lookups!$C$3:$C$18)</f>
        <v>Closed</v>
      </c>
      <c r="G131" s="66" t="s">
        <v>306</v>
      </c>
      <c r="H131" s="66"/>
      <c r="I131" s="66" t="s">
        <v>230</v>
      </c>
      <c r="J131" s="66" t="s">
        <v>419</v>
      </c>
      <c r="K131" s="263" t="str">
        <f>LOOKUP(J131,Lookups!$A$3:$A$20,Lookups!$B$3:$B$20)</f>
        <v>End of process</v>
      </c>
      <c r="L131" s="79">
        <v>43308</v>
      </c>
      <c r="M131" s="144"/>
      <c r="N131" s="75"/>
      <c r="O131" s="31" t="s">
        <v>570</v>
      </c>
      <c r="P131" s="136" t="s">
        <v>639</v>
      </c>
      <c r="Q131" s="136"/>
      <c r="R131" s="135"/>
      <c r="S131" s="155"/>
      <c r="T131" s="136" t="str">
        <f t="shared" si="5"/>
        <v xml:space="preserve"> </v>
      </c>
      <c r="U131" s="147"/>
      <c r="V131" s="124" t="str">
        <f t="shared" si="6"/>
        <v>No</v>
      </c>
      <c r="W131" s="125"/>
    </row>
    <row r="132" spans="1:23" ht="60" customHeight="1" x14ac:dyDescent="0.35">
      <c r="A132" s="114" t="s">
        <v>632</v>
      </c>
      <c r="B132" s="68"/>
      <c r="C132" s="151" t="s">
        <v>634</v>
      </c>
      <c r="D132" s="31" t="s">
        <v>635</v>
      </c>
      <c r="E132" s="67">
        <v>43084</v>
      </c>
      <c r="F132" s="262" t="str">
        <f>LOOKUP($J132,Lookups!$A$3:$A$18, Lookups!$C$3:$C$18)</f>
        <v>Closed</v>
      </c>
      <c r="G132" s="66" t="s">
        <v>401</v>
      </c>
      <c r="H132" s="66"/>
      <c r="I132" s="66" t="s">
        <v>230</v>
      </c>
      <c r="J132" s="66" t="s">
        <v>310</v>
      </c>
      <c r="K132" s="263" t="str">
        <f>LOOKUP(J132,Lookups!$A$3:$A$20,Lookups!$B$3:$B$20)</f>
        <v>End of process</v>
      </c>
      <c r="L132" s="79">
        <v>43329</v>
      </c>
      <c r="M132" s="144"/>
      <c r="N132" s="75"/>
      <c r="O132" s="31" t="s">
        <v>570</v>
      </c>
      <c r="P132" s="136" t="s">
        <v>638</v>
      </c>
      <c r="Q132" s="136"/>
      <c r="R132" s="135"/>
      <c r="S132" s="155"/>
      <c r="T132" s="136" t="str">
        <f t="shared" si="5"/>
        <v xml:space="preserve"> </v>
      </c>
      <c r="U132" s="147"/>
      <c r="V132" s="124" t="str">
        <f t="shared" si="6"/>
        <v>No</v>
      </c>
      <c r="W132" s="125"/>
    </row>
    <row r="133" spans="1:23" ht="60" customHeight="1" x14ac:dyDescent="0.35">
      <c r="A133" s="114" t="s">
        <v>631</v>
      </c>
      <c r="B133" s="70" t="s">
        <v>442</v>
      </c>
      <c r="C133" s="151" t="s">
        <v>633</v>
      </c>
      <c r="D133" s="31" t="s">
        <v>337</v>
      </c>
      <c r="E133" s="67">
        <v>43091</v>
      </c>
      <c r="F133" s="262" t="str">
        <f>LOOKUP($J133,Lookups!$A$3:$A$18, Lookups!$C$3:$C$18)</f>
        <v>Closed</v>
      </c>
      <c r="G133" s="66" t="s">
        <v>401</v>
      </c>
      <c r="H133" s="66"/>
      <c r="I133" s="66" t="s">
        <v>652</v>
      </c>
      <c r="J133" s="66" t="s">
        <v>310</v>
      </c>
      <c r="K133" s="263" t="str">
        <f>LOOKUP(J133,Lookups!$A$3:$A$20,Lookups!$B$3:$B$20)</f>
        <v>End of process</v>
      </c>
      <c r="L133" s="79">
        <v>43329</v>
      </c>
      <c r="M133" s="144"/>
      <c r="N133" s="75"/>
      <c r="O133" s="31" t="s">
        <v>570</v>
      </c>
      <c r="P133" s="136">
        <v>2</v>
      </c>
      <c r="Q133" s="66" t="s">
        <v>653</v>
      </c>
      <c r="R133" s="155">
        <v>43139</v>
      </c>
      <c r="S133" s="155">
        <v>43132</v>
      </c>
      <c r="T133" s="136" t="str">
        <f t="shared" si="5"/>
        <v>Y</v>
      </c>
      <c r="U133" s="147"/>
      <c r="V133" s="124" t="str">
        <f t="shared" si="6"/>
        <v>No</v>
      </c>
      <c r="W133" s="125"/>
    </row>
    <row r="134" spans="1:23" ht="60" customHeight="1" x14ac:dyDescent="0.35">
      <c r="A134" s="114" t="s">
        <v>631</v>
      </c>
      <c r="B134" s="68"/>
      <c r="C134" s="151" t="s">
        <v>633</v>
      </c>
      <c r="D134" s="31" t="s">
        <v>326</v>
      </c>
      <c r="E134" s="67">
        <v>43084</v>
      </c>
      <c r="F134" s="262" t="str">
        <f>LOOKUP($J134,Lookups!$A$3:$A$18, Lookups!$C$3:$C$18)</f>
        <v>Closed</v>
      </c>
      <c r="G134" s="66" t="s">
        <v>401</v>
      </c>
      <c r="H134" s="66"/>
      <c r="I134" s="66" t="s">
        <v>230</v>
      </c>
      <c r="J134" s="66" t="s">
        <v>310</v>
      </c>
      <c r="K134" s="263" t="str">
        <f>LOOKUP(J134,Lookups!$A$3:$A$20,Lookups!$B$3:$B$20)</f>
        <v>End of process</v>
      </c>
      <c r="L134" s="79">
        <v>43329</v>
      </c>
      <c r="M134" s="144"/>
      <c r="N134" s="75"/>
      <c r="O134" s="31" t="s">
        <v>570</v>
      </c>
      <c r="P134" s="136">
        <v>2</v>
      </c>
      <c r="Q134" s="136"/>
      <c r="R134" s="135"/>
      <c r="S134" s="155"/>
      <c r="T134" s="136" t="str">
        <f t="shared" si="5"/>
        <v xml:space="preserve"> </v>
      </c>
      <c r="U134" s="147"/>
      <c r="V134" s="124" t="str">
        <f t="shared" si="6"/>
        <v>No</v>
      </c>
      <c r="W134" s="125"/>
    </row>
    <row r="135" spans="1:23" ht="60" customHeight="1" x14ac:dyDescent="0.35">
      <c r="A135" s="114" t="s">
        <v>626</v>
      </c>
      <c r="B135" s="70" t="s">
        <v>437</v>
      </c>
      <c r="C135" s="151" t="s">
        <v>628</v>
      </c>
      <c r="D135" s="31" t="s">
        <v>629</v>
      </c>
      <c r="E135" s="67">
        <v>43077</v>
      </c>
      <c r="F135" s="262" t="str">
        <f>LOOKUP($J135,Lookups!$A$3:$A$18, Lookups!$C$3:$C$18)</f>
        <v>Closed</v>
      </c>
      <c r="G135" s="66" t="s">
        <v>422</v>
      </c>
      <c r="H135" s="66"/>
      <c r="I135" s="66" t="s">
        <v>230</v>
      </c>
      <c r="J135" s="66" t="s">
        <v>226</v>
      </c>
      <c r="K135" s="263" t="str">
        <f>LOOKUP(J135,Lookups!$A$3:$A$20,Lookups!$B$3:$B$20)</f>
        <v>Effective date</v>
      </c>
      <c r="L135" s="79">
        <v>43262</v>
      </c>
      <c r="M135" s="144"/>
      <c r="N135" s="75"/>
      <c r="O135" s="31" t="s">
        <v>570</v>
      </c>
      <c r="P135" s="136">
        <v>8</v>
      </c>
      <c r="Q135" s="66" t="s">
        <v>653</v>
      </c>
      <c r="R135" s="155">
        <v>43139</v>
      </c>
      <c r="S135" s="155">
        <v>43166</v>
      </c>
      <c r="T135" s="136" t="str">
        <f t="shared" si="5"/>
        <v>N</v>
      </c>
      <c r="U135" s="147"/>
      <c r="V135" s="124" t="str">
        <f t="shared" si="6"/>
        <v>No</v>
      </c>
      <c r="W135" s="125"/>
    </row>
    <row r="136" spans="1:23" ht="60" customHeight="1" x14ac:dyDescent="0.35">
      <c r="A136" s="114" t="s">
        <v>625</v>
      </c>
      <c r="B136" s="70" t="s">
        <v>437</v>
      </c>
      <c r="C136" s="151" t="s">
        <v>627</v>
      </c>
      <c r="D136" s="31" t="s">
        <v>629</v>
      </c>
      <c r="E136" s="67">
        <v>43077</v>
      </c>
      <c r="F136" s="262" t="str">
        <f>LOOKUP($J136,Lookups!$A$3:$A$18, Lookups!$C$3:$C$18)</f>
        <v>Closed</v>
      </c>
      <c r="G136" s="66" t="s">
        <v>422</v>
      </c>
      <c r="H136" s="66"/>
      <c r="I136" s="66" t="s">
        <v>230</v>
      </c>
      <c r="J136" s="66" t="s">
        <v>226</v>
      </c>
      <c r="K136" s="263" t="str">
        <f>LOOKUP(J136,Lookups!$A$3:$A$20,Lookups!$B$3:$B$20)</f>
        <v>Effective date</v>
      </c>
      <c r="L136" s="79">
        <v>43200</v>
      </c>
      <c r="M136" s="144"/>
      <c r="N136" s="75"/>
      <c r="O136" s="31" t="s">
        <v>233</v>
      </c>
      <c r="P136" s="136">
        <v>7</v>
      </c>
      <c r="Q136" s="136" t="s">
        <v>640</v>
      </c>
      <c r="R136" s="135">
        <v>43117</v>
      </c>
      <c r="S136" s="135">
        <v>43117</v>
      </c>
      <c r="T136" s="136" t="str">
        <f t="shared" si="5"/>
        <v>Y</v>
      </c>
      <c r="U136" s="147"/>
      <c r="V136" s="124" t="str">
        <f t="shared" si="6"/>
        <v>No</v>
      </c>
      <c r="W136" s="125"/>
    </row>
    <row r="137" spans="1:23" ht="60" customHeight="1" x14ac:dyDescent="0.35">
      <c r="A137" s="114" t="s">
        <v>624</v>
      </c>
      <c r="B137" s="70" t="s">
        <v>439</v>
      </c>
      <c r="C137" s="151" t="s">
        <v>623</v>
      </c>
      <c r="D137" s="31" t="s">
        <v>333</v>
      </c>
      <c r="E137" s="67">
        <v>43076</v>
      </c>
      <c r="F137" s="262" t="str">
        <f>LOOKUP($J137,Lookups!$A$3:$A$18, Lookups!$C$3:$C$18)</f>
        <v>Closed</v>
      </c>
      <c r="G137" s="66" t="s">
        <v>339</v>
      </c>
      <c r="H137" s="66"/>
      <c r="I137" s="66" t="s">
        <v>637</v>
      </c>
      <c r="J137" s="66" t="s">
        <v>17</v>
      </c>
      <c r="K137" s="263" t="str">
        <f>LOOKUP(J137,Lookups!$A$3:$A$20,Lookups!$B$3:$B$20)</f>
        <v>End of process</v>
      </c>
      <c r="L137" s="79">
        <v>43272</v>
      </c>
      <c r="M137" s="144"/>
      <c r="N137" s="75"/>
      <c r="O137" s="31" t="s">
        <v>61</v>
      </c>
      <c r="P137" s="136" t="s">
        <v>61</v>
      </c>
      <c r="Q137" s="136"/>
      <c r="R137" s="135"/>
      <c r="S137" s="155"/>
      <c r="T137" s="136" t="str">
        <f t="shared" si="5"/>
        <v xml:space="preserve"> </v>
      </c>
      <c r="U137" s="147"/>
      <c r="V137" s="124" t="str">
        <f t="shared" si="6"/>
        <v>No</v>
      </c>
      <c r="W137" s="125"/>
    </row>
    <row r="138" spans="1:23" ht="60" customHeight="1" x14ac:dyDescent="0.35">
      <c r="A138" s="114" t="s">
        <v>619</v>
      </c>
      <c r="B138" s="70" t="s">
        <v>443</v>
      </c>
      <c r="C138" s="151" t="s">
        <v>621</v>
      </c>
      <c r="D138" s="31" t="s">
        <v>278</v>
      </c>
      <c r="E138" s="67">
        <v>43090</v>
      </c>
      <c r="F138" s="262" t="str">
        <f>LOOKUP($J138,Lookups!$A$3:$A$18, Lookups!$C$3:$C$18)</f>
        <v>Closed</v>
      </c>
      <c r="G138" s="66" t="s">
        <v>306</v>
      </c>
      <c r="H138" s="66"/>
      <c r="I138" s="66" t="s">
        <v>230</v>
      </c>
      <c r="J138" s="66" t="s">
        <v>226</v>
      </c>
      <c r="K138" s="263" t="str">
        <f>LOOKUP(J138,Lookups!$A$3:$A$20,Lookups!$B$3:$B$20)</f>
        <v>Effective date</v>
      </c>
      <c r="L138" s="79">
        <v>43191</v>
      </c>
      <c r="M138" s="31" t="s">
        <v>142</v>
      </c>
      <c r="N138" s="136">
        <v>3</v>
      </c>
      <c r="O138" s="136" t="s">
        <v>142</v>
      </c>
      <c r="P138" s="136">
        <v>3</v>
      </c>
      <c r="Q138" s="136" t="s">
        <v>640</v>
      </c>
      <c r="R138" s="135">
        <v>43116</v>
      </c>
      <c r="S138" s="135">
        <v>43108</v>
      </c>
      <c r="T138" s="136" t="str">
        <f t="shared" si="5"/>
        <v>Y</v>
      </c>
      <c r="U138" s="147"/>
      <c r="V138" s="124" t="str">
        <f t="shared" si="6"/>
        <v>No</v>
      </c>
      <c r="W138" s="125"/>
    </row>
    <row r="139" spans="1:23" ht="60" customHeight="1" x14ac:dyDescent="0.35">
      <c r="A139" s="115" t="s">
        <v>619</v>
      </c>
      <c r="B139" s="68"/>
      <c r="C139" s="150" t="s">
        <v>621</v>
      </c>
      <c r="D139" s="9" t="s">
        <v>278</v>
      </c>
      <c r="E139" s="67">
        <v>43038</v>
      </c>
      <c r="F139" s="262" t="str">
        <f>LOOKUP($J139,Lookups!$A$3:$A$18, Lookups!$C$3:$C$18)</f>
        <v>Closed</v>
      </c>
      <c r="G139" s="11" t="s">
        <v>306</v>
      </c>
      <c r="H139" s="11"/>
      <c r="I139" s="11" t="s">
        <v>230</v>
      </c>
      <c r="J139" s="11" t="s">
        <v>419</v>
      </c>
      <c r="K139" s="263" t="str">
        <f>LOOKUP(J139,Lookups!$A$3:$A$20,Lookups!$B$3:$B$20)</f>
        <v>End of process</v>
      </c>
      <c r="L139" s="79">
        <v>43090</v>
      </c>
      <c r="M139" s="144"/>
      <c r="N139" s="75"/>
      <c r="O139" s="136" t="s">
        <v>142</v>
      </c>
      <c r="P139" s="136">
        <v>3</v>
      </c>
      <c r="Q139" s="136" t="s">
        <v>618</v>
      </c>
      <c r="R139" s="135">
        <v>43048</v>
      </c>
      <c r="S139" s="135">
        <v>43046</v>
      </c>
      <c r="T139" s="136" t="str">
        <f t="shared" si="5"/>
        <v>Y</v>
      </c>
      <c r="U139" s="143"/>
      <c r="V139" s="124" t="str">
        <f t="shared" si="6"/>
        <v>No</v>
      </c>
      <c r="W139" s="125"/>
    </row>
    <row r="140" spans="1:23" ht="60" customHeight="1" x14ac:dyDescent="0.35">
      <c r="A140" s="115" t="s">
        <v>616</v>
      </c>
      <c r="B140" s="70" t="s">
        <v>437</v>
      </c>
      <c r="C140" s="150" t="s">
        <v>617</v>
      </c>
      <c r="D140" s="9" t="s">
        <v>337</v>
      </c>
      <c r="E140" s="67">
        <v>43019</v>
      </c>
      <c r="F140" s="262" t="str">
        <f>LOOKUP($J140,Lookups!$A$3:$A$18, Lookups!$C$3:$C$18)</f>
        <v>Closed</v>
      </c>
      <c r="G140" s="11" t="s">
        <v>422</v>
      </c>
      <c r="H140" s="11"/>
      <c r="I140" s="11" t="s">
        <v>230</v>
      </c>
      <c r="J140" s="11" t="s">
        <v>226</v>
      </c>
      <c r="K140" s="263" t="str">
        <f>LOOKUP(J140,Lookups!$A$3:$A$20,Lookups!$B$3:$B$20)</f>
        <v>Effective date</v>
      </c>
      <c r="L140" s="79">
        <v>43077</v>
      </c>
      <c r="M140" s="108"/>
      <c r="N140" s="156"/>
      <c r="O140" s="136" t="s">
        <v>570</v>
      </c>
      <c r="P140" s="136">
        <v>6</v>
      </c>
      <c r="Q140" s="136" t="s">
        <v>618</v>
      </c>
      <c r="R140" s="135">
        <v>43027</v>
      </c>
      <c r="S140" s="135">
        <v>43027</v>
      </c>
      <c r="T140" s="136" t="str">
        <f t="shared" si="5"/>
        <v>Y</v>
      </c>
      <c r="U140" s="143"/>
      <c r="V140" s="124" t="str">
        <f t="shared" si="6"/>
        <v>No</v>
      </c>
      <c r="W140" s="125"/>
    </row>
    <row r="141" spans="1:23" ht="60" customHeight="1" x14ac:dyDescent="0.35">
      <c r="A141" s="115" t="s">
        <v>612</v>
      </c>
      <c r="B141" s="70" t="s">
        <v>655</v>
      </c>
      <c r="C141" s="150" t="s">
        <v>686</v>
      </c>
      <c r="D141" s="31" t="s">
        <v>333</v>
      </c>
      <c r="E141" s="67">
        <v>43196</v>
      </c>
      <c r="F141" s="262" t="str">
        <f>LOOKUP($J141,Lookups!$A$3:$A$18, Lookups!$C$3:$C$18)</f>
        <v>Closed</v>
      </c>
      <c r="G141" s="11" t="s">
        <v>306</v>
      </c>
      <c r="H141" s="11"/>
      <c r="I141" s="11" t="s">
        <v>202</v>
      </c>
      <c r="J141" s="11" t="s">
        <v>310</v>
      </c>
      <c r="K141" s="263" t="str">
        <f>LOOKUP(J141,Lookups!$A$3:$A$20,Lookups!$B$3:$B$20)</f>
        <v>End of process</v>
      </c>
      <c r="L141" s="79">
        <v>43312</v>
      </c>
      <c r="M141" s="108"/>
      <c r="N141" s="156"/>
      <c r="O141" s="157" t="s">
        <v>219</v>
      </c>
      <c r="P141" s="136" t="s">
        <v>61</v>
      </c>
      <c r="Q141" s="136"/>
      <c r="R141" s="135"/>
      <c r="S141" s="158"/>
      <c r="T141" s="136" t="str">
        <f t="shared" si="5"/>
        <v xml:space="preserve"> </v>
      </c>
      <c r="U141" s="143"/>
      <c r="V141" s="124" t="str">
        <f t="shared" si="6"/>
        <v>No</v>
      </c>
      <c r="W141" s="125"/>
    </row>
    <row r="142" spans="1:23" ht="60" customHeight="1" x14ac:dyDescent="0.35">
      <c r="A142" s="115" t="s">
        <v>612</v>
      </c>
      <c r="B142" s="70" t="s">
        <v>678</v>
      </c>
      <c r="C142" s="150" t="s">
        <v>679</v>
      </c>
      <c r="D142" s="31" t="s">
        <v>629</v>
      </c>
      <c r="E142" s="67">
        <v>43151</v>
      </c>
      <c r="F142" s="262" t="str">
        <f>LOOKUP($J142,Lookups!$A$3:$A$18, Lookups!$C$3:$C$18)</f>
        <v>Closed</v>
      </c>
      <c r="G142" s="11" t="s">
        <v>306</v>
      </c>
      <c r="H142" s="11"/>
      <c r="I142" s="11" t="s">
        <v>202</v>
      </c>
      <c r="J142" s="11" t="s">
        <v>419</v>
      </c>
      <c r="K142" s="263" t="str">
        <f>LOOKUP(J142,Lookups!$A$3:$A$20,Lookups!$B$3:$B$20)</f>
        <v>End of process</v>
      </c>
      <c r="L142" s="79">
        <v>43325</v>
      </c>
      <c r="M142" s="73" t="s">
        <v>219</v>
      </c>
      <c r="N142" s="137"/>
      <c r="O142" s="31" t="s">
        <v>219</v>
      </c>
      <c r="P142" s="136" t="s">
        <v>61</v>
      </c>
      <c r="Q142" s="136"/>
      <c r="R142" s="135"/>
      <c r="S142" s="149"/>
      <c r="T142" s="136" t="str">
        <f t="shared" si="5"/>
        <v xml:space="preserve"> </v>
      </c>
      <c r="U142" s="131"/>
      <c r="V142" s="124" t="str">
        <f t="shared" si="6"/>
        <v>No</v>
      </c>
      <c r="W142" s="125"/>
    </row>
    <row r="143" spans="1:23" ht="60" customHeight="1" x14ac:dyDescent="0.35">
      <c r="A143" s="115" t="s">
        <v>612</v>
      </c>
      <c r="B143" s="70" t="s">
        <v>446</v>
      </c>
      <c r="C143" s="150" t="s">
        <v>613</v>
      </c>
      <c r="D143" s="9" t="s">
        <v>667</v>
      </c>
      <c r="E143" s="67">
        <v>43161</v>
      </c>
      <c r="F143" s="262" t="str">
        <f>LOOKUP($J143,Lookups!$A$3:$A$18, Lookups!$C$3:$C$18)</f>
        <v>Closed</v>
      </c>
      <c r="G143" s="11" t="s">
        <v>306</v>
      </c>
      <c r="H143" s="11"/>
      <c r="I143" s="11" t="s">
        <v>202</v>
      </c>
      <c r="J143" s="11" t="s">
        <v>310</v>
      </c>
      <c r="K143" s="263" t="str">
        <f>LOOKUP(J143,Lookups!$A$3:$A$20,Lookups!$B$3:$B$20)</f>
        <v>End of process</v>
      </c>
      <c r="L143" s="79">
        <v>43312</v>
      </c>
      <c r="M143" s="157" t="s">
        <v>219</v>
      </c>
      <c r="N143" s="136" t="s">
        <v>61</v>
      </c>
      <c r="O143" s="31" t="s">
        <v>219</v>
      </c>
      <c r="P143" s="135" t="s">
        <v>682</v>
      </c>
      <c r="Q143" s="136" t="s">
        <v>683</v>
      </c>
      <c r="R143" s="135">
        <v>43199</v>
      </c>
      <c r="S143" s="158">
        <v>43193</v>
      </c>
      <c r="T143" s="136" t="str">
        <f t="shared" si="5"/>
        <v>Y</v>
      </c>
      <c r="U143" s="131"/>
      <c r="V143" s="124" t="str">
        <f t="shared" si="6"/>
        <v>No</v>
      </c>
      <c r="W143" s="125"/>
    </row>
    <row r="144" spans="1:23" ht="60" customHeight="1" x14ac:dyDescent="0.35">
      <c r="A144" s="115" t="s">
        <v>612</v>
      </c>
      <c r="B144" s="70" t="s">
        <v>441</v>
      </c>
      <c r="C144" s="150" t="s">
        <v>613</v>
      </c>
      <c r="D144" s="74" t="s">
        <v>331</v>
      </c>
      <c r="E144" s="67">
        <v>43132</v>
      </c>
      <c r="F144" s="262" t="str">
        <f>LOOKUP($J144,Lookups!$A$3:$A$18, Lookups!$C$3:$C$18)</f>
        <v>Closed</v>
      </c>
      <c r="G144" s="11" t="s">
        <v>306</v>
      </c>
      <c r="H144" s="11"/>
      <c r="I144" s="11" t="s">
        <v>202</v>
      </c>
      <c r="J144" s="11" t="s">
        <v>310</v>
      </c>
      <c r="K144" s="263" t="str">
        <f>LOOKUP(J144,Lookups!$A$3:$A$20,Lookups!$B$3:$B$20)</f>
        <v>End of process</v>
      </c>
      <c r="L144" s="79">
        <v>43312</v>
      </c>
      <c r="M144" s="31" t="s">
        <v>219</v>
      </c>
      <c r="N144" s="148"/>
      <c r="O144" s="31" t="s">
        <v>219</v>
      </c>
      <c r="P144" s="136" t="s">
        <v>61</v>
      </c>
      <c r="Q144" s="136" t="s">
        <v>662</v>
      </c>
      <c r="R144" s="135">
        <v>43167</v>
      </c>
      <c r="S144" s="158">
        <v>43193</v>
      </c>
      <c r="T144" s="136" t="str">
        <f t="shared" si="5"/>
        <v>N</v>
      </c>
      <c r="U144" s="147"/>
      <c r="V144" s="124" t="str">
        <f t="shared" si="6"/>
        <v>No</v>
      </c>
      <c r="W144" s="125"/>
    </row>
    <row r="145" spans="1:23" ht="60" customHeight="1" x14ac:dyDescent="0.35">
      <c r="A145" s="115" t="s">
        <v>612</v>
      </c>
      <c r="B145" s="70" t="s">
        <v>442</v>
      </c>
      <c r="C145" s="150" t="s">
        <v>613</v>
      </c>
      <c r="D145" s="71" t="s">
        <v>645</v>
      </c>
      <c r="E145" s="67">
        <v>43105</v>
      </c>
      <c r="F145" s="262" t="str">
        <f>LOOKUP($J145,Lookups!$A$3:$A$18, Lookups!$C$3:$C$18)</f>
        <v>Closed</v>
      </c>
      <c r="G145" s="11" t="s">
        <v>306</v>
      </c>
      <c r="H145" s="11"/>
      <c r="I145" s="11" t="s">
        <v>202</v>
      </c>
      <c r="J145" s="11" t="s">
        <v>310</v>
      </c>
      <c r="K145" s="263" t="str">
        <f>LOOKUP(J145,Lookups!$A$3:$A$20,Lookups!$B$3:$B$20)</f>
        <v>End of process</v>
      </c>
      <c r="L145" s="79">
        <v>43312</v>
      </c>
      <c r="M145" s="31" t="s">
        <v>219</v>
      </c>
      <c r="N145" s="11" t="s">
        <v>61</v>
      </c>
      <c r="O145" s="31" t="s">
        <v>219</v>
      </c>
      <c r="P145" s="136" t="s">
        <v>61</v>
      </c>
      <c r="Q145" s="136" t="s">
        <v>653</v>
      </c>
      <c r="R145" s="155">
        <v>43139</v>
      </c>
      <c r="S145" s="158">
        <v>43193</v>
      </c>
      <c r="T145" s="136" t="str">
        <f t="shared" si="5"/>
        <v>N</v>
      </c>
      <c r="U145" s="147"/>
      <c r="V145" s="124" t="str">
        <f t="shared" si="6"/>
        <v>No</v>
      </c>
      <c r="W145" s="125"/>
    </row>
    <row r="146" spans="1:23" ht="60" customHeight="1" x14ac:dyDescent="0.35">
      <c r="A146" s="115" t="s">
        <v>612</v>
      </c>
      <c r="B146" s="68"/>
      <c r="C146" s="150" t="s">
        <v>613</v>
      </c>
      <c r="D146" s="31" t="s">
        <v>614</v>
      </c>
      <c r="E146" s="67">
        <v>43018</v>
      </c>
      <c r="F146" s="262" t="str">
        <f>LOOKUP($J146,Lookups!$A$3:$A$18, Lookups!$C$3:$C$18)</f>
        <v>Closed</v>
      </c>
      <c r="G146" s="11" t="s">
        <v>306</v>
      </c>
      <c r="H146" s="11"/>
      <c r="I146" s="11" t="s">
        <v>202</v>
      </c>
      <c r="J146" s="11" t="s">
        <v>310</v>
      </c>
      <c r="K146" s="263" t="str">
        <f>LOOKUP(J146,Lookups!$A$3:$A$20,Lookups!$B$3:$B$20)</f>
        <v>End of process</v>
      </c>
      <c r="L146" s="79">
        <v>43312</v>
      </c>
      <c r="M146" s="144"/>
      <c r="N146" s="72"/>
      <c r="O146" s="31" t="s">
        <v>219</v>
      </c>
      <c r="P146" s="66" t="s">
        <v>61</v>
      </c>
      <c r="Q146" s="136" t="s">
        <v>640</v>
      </c>
      <c r="R146" s="149">
        <v>43116</v>
      </c>
      <c r="S146" s="158">
        <v>43193</v>
      </c>
      <c r="T146" s="136" t="str">
        <f t="shared" si="5"/>
        <v>N</v>
      </c>
      <c r="U146" s="147"/>
      <c r="V146" s="124" t="str">
        <f t="shared" si="6"/>
        <v>No</v>
      </c>
      <c r="W146" s="125"/>
    </row>
    <row r="147" spans="1:23" ht="60" customHeight="1" x14ac:dyDescent="0.35">
      <c r="A147" s="115" t="s">
        <v>611</v>
      </c>
      <c r="B147" s="70" t="s">
        <v>442</v>
      </c>
      <c r="C147" s="150" t="s">
        <v>649</v>
      </c>
      <c r="D147" s="9" t="s">
        <v>233</v>
      </c>
      <c r="E147" s="67">
        <v>43110</v>
      </c>
      <c r="F147" s="262" t="str">
        <f>LOOKUP($J147,Lookups!$A$3:$A$18, Lookups!$C$3:$C$18)</f>
        <v>Closed</v>
      </c>
      <c r="G147" s="11" t="s">
        <v>306</v>
      </c>
      <c r="H147" s="11"/>
      <c r="I147" s="11" t="s">
        <v>230</v>
      </c>
      <c r="J147" s="11" t="s">
        <v>341</v>
      </c>
      <c r="K147" s="263" t="str">
        <f>LOOKUP(J147,Lookups!$A$3:$A$20,Lookups!$B$3:$B$20)</f>
        <v>End of process</v>
      </c>
      <c r="L147" s="79">
        <v>43118</v>
      </c>
      <c r="M147" s="73" t="s">
        <v>587</v>
      </c>
      <c r="N147" s="159">
        <v>5</v>
      </c>
      <c r="O147" s="31" t="s">
        <v>587</v>
      </c>
      <c r="P147" s="148">
        <v>5</v>
      </c>
      <c r="Q147" s="155"/>
      <c r="R147" s="133"/>
      <c r="S147" s="158"/>
      <c r="T147" s="136" t="str">
        <f t="shared" si="5"/>
        <v xml:space="preserve"> </v>
      </c>
      <c r="U147" s="131"/>
      <c r="V147" s="124" t="str">
        <f t="shared" si="6"/>
        <v>No</v>
      </c>
      <c r="W147" s="125"/>
    </row>
    <row r="148" spans="1:23" ht="60" customHeight="1" x14ac:dyDescent="0.35">
      <c r="A148" s="115" t="s">
        <v>611</v>
      </c>
      <c r="B148" s="68"/>
      <c r="C148" s="150" t="s">
        <v>650</v>
      </c>
      <c r="D148" s="9" t="s">
        <v>610</v>
      </c>
      <c r="E148" s="67">
        <v>43017</v>
      </c>
      <c r="F148" s="262" t="str">
        <f>LOOKUP($J148,Lookups!$A$3:$A$18, Lookups!$C$3:$C$18)</f>
        <v>Closed</v>
      </c>
      <c r="G148" s="11" t="s">
        <v>306</v>
      </c>
      <c r="H148" s="11"/>
      <c r="I148" s="11" t="s">
        <v>230</v>
      </c>
      <c r="J148" s="11" t="s">
        <v>419</v>
      </c>
      <c r="K148" s="263" t="str">
        <f>LOOKUP(J148,Lookups!$A$3:$A$20,Lookups!$B$3:$B$20)</f>
        <v>End of process</v>
      </c>
      <c r="L148" s="79">
        <v>43151</v>
      </c>
      <c r="M148" s="144"/>
      <c r="N148" s="75"/>
      <c r="O148" s="31" t="s">
        <v>587</v>
      </c>
      <c r="P148" s="136">
        <v>5</v>
      </c>
      <c r="Q148" s="160"/>
      <c r="R148" s="133"/>
      <c r="S148" s="158"/>
      <c r="T148" s="136" t="str">
        <f t="shared" ref="T148:T211" si="8">IF(ISBLANK(S148)," ",IF(S148&lt;=R148,"Y","N"))</f>
        <v xml:space="preserve"> </v>
      </c>
      <c r="U148" s="143"/>
      <c r="V148" s="124" t="str">
        <f t="shared" si="6"/>
        <v>No</v>
      </c>
      <c r="W148" s="125"/>
    </row>
    <row r="149" spans="1:23" ht="60" customHeight="1" x14ac:dyDescent="0.35">
      <c r="A149" s="115" t="s">
        <v>609</v>
      </c>
      <c r="B149" s="68"/>
      <c r="C149" s="150" t="s">
        <v>615</v>
      </c>
      <c r="D149" s="9" t="s">
        <v>610</v>
      </c>
      <c r="E149" s="67">
        <v>43017</v>
      </c>
      <c r="F149" s="262" t="str">
        <f>LOOKUP($J149,Lookups!$A$3:$A$18, Lookups!$C$3:$C$18)</f>
        <v>Closed</v>
      </c>
      <c r="G149" s="11" t="s">
        <v>401</v>
      </c>
      <c r="H149" s="11"/>
      <c r="I149" s="11" t="s">
        <v>230</v>
      </c>
      <c r="J149" s="11" t="s">
        <v>226</v>
      </c>
      <c r="K149" s="263" t="str">
        <f>LOOKUP(J149,Lookups!$A$3:$A$20,Lookups!$B$3:$B$20)</f>
        <v>Effective date</v>
      </c>
      <c r="L149" s="79">
        <v>43059</v>
      </c>
      <c r="M149" s="108"/>
      <c r="N149" s="156"/>
      <c r="O149" s="31" t="s">
        <v>570</v>
      </c>
      <c r="P149" s="136">
        <v>4</v>
      </c>
      <c r="Q149" s="136" t="s">
        <v>618</v>
      </c>
      <c r="R149" s="135">
        <v>43048</v>
      </c>
      <c r="S149" s="135">
        <v>43046</v>
      </c>
      <c r="T149" s="136" t="str">
        <f t="shared" si="8"/>
        <v>Y</v>
      </c>
      <c r="U149" s="143"/>
      <c r="V149" s="124" t="str">
        <f t="shared" si="6"/>
        <v>No</v>
      </c>
      <c r="W149" s="125"/>
    </row>
    <row r="150" spans="1:23" ht="60" customHeight="1" x14ac:dyDescent="0.35">
      <c r="A150" s="115" t="s">
        <v>606</v>
      </c>
      <c r="B150" s="70" t="s">
        <v>443</v>
      </c>
      <c r="C150" s="150" t="s">
        <v>644</v>
      </c>
      <c r="D150" s="9" t="s">
        <v>326</v>
      </c>
      <c r="E150" s="67">
        <v>43090</v>
      </c>
      <c r="F150" s="262" t="str">
        <f>LOOKUP($J150,Lookups!$A$3:$A$18, Lookups!$C$3:$C$18)</f>
        <v>Closed</v>
      </c>
      <c r="G150" s="11" t="s">
        <v>306</v>
      </c>
      <c r="H150" s="11"/>
      <c r="I150" s="11" t="s">
        <v>230</v>
      </c>
      <c r="J150" s="11" t="s">
        <v>310</v>
      </c>
      <c r="K150" s="263" t="str">
        <f>LOOKUP(J150,Lookups!$A$3:$A$20,Lookups!$B$3:$B$20)</f>
        <v>End of process</v>
      </c>
      <c r="L150" s="79">
        <v>43131</v>
      </c>
      <c r="M150" s="73" t="s">
        <v>142</v>
      </c>
      <c r="N150" s="159">
        <v>3</v>
      </c>
      <c r="O150" s="31" t="s">
        <v>142</v>
      </c>
      <c r="P150" s="136">
        <v>3</v>
      </c>
      <c r="Q150" s="136" t="s">
        <v>640</v>
      </c>
      <c r="R150" s="135">
        <v>43116</v>
      </c>
      <c r="S150" s="135">
        <v>43108</v>
      </c>
      <c r="T150" s="136" t="str">
        <f t="shared" si="8"/>
        <v>Y</v>
      </c>
      <c r="U150" s="143"/>
      <c r="V150" s="124" t="str">
        <f t="shared" si="6"/>
        <v>No</v>
      </c>
      <c r="W150" s="125"/>
    </row>
    <row r="151" spans="1:23" ht="60" customHeight="1" x14ac:dyDescent="0.35">
      <c r="A151" s="115" t="s">
        <v>606</v>
      </c>
      <c r="B151" s="70"/>
      <c r="C151" s="150" t="s">
        <v>608</v>
      </c>
      <c r="D151" s="9" t="s">
        <v>326</v>
      </c>
      <c r="E151" s="67">
        <v>43017</v>
      </c>
      <c r="F151" s="262" t="str">
        <f>LOOKUP($J151,Lookups!$A$3:$A$18, Lookups!$C$3:$C$18)</f>
        <v>Closed</v>
      </c>
      <c r="G151" s="11" t="s">
        <v>306</v>
      </c>
      <c r="H151" s="11"/>
      <c r="I151" s="11" t="s">
        <v>230</v>
      </c>
      <c r="J151" s="11" t="s">
        <v>419</v>
      </c>
      <c r="K151" s="263" t="str">
        <f>LOOKUP(J151,Lookups!$A$3:$A$20,Lookups!$B$3:$B$20)</f>
        <v>End of process</v>
      </c>
      <c r="L151" s="79">
        <v>43090</v>
      </c>
      <c r="M151" s="144"/>
      <c r="N151" s="75"/>
      <c r="O151" s="31" t="s">
        <v>142</v>
      </c>
      <c r="P151" s="136">
        <v>3</v>
      </c>
      <c r="Q151" s="136" t="s">
        <v>618</v>
      </c>
      <c r="R151" s="135">
        <v>43048</v>
      </c>
      <c r="S151" s="135">
        <v>43046</v>
      </c>
      <c r="T151" s="136" t="str">
        <f t="shared" si="8"/>
        <v>Y</v>
      </c>
      <c r="U151" s="143"/>
      <c r="V151" s="124" t="str">
        <f t="shared" si="6"/>
        <v>No</v>
      </c>
      <c r="W151" s="125"/>
    </row>
    <row r="152" spans="1:23" ht="60" customHeight="1" x14ac:dyDescent="0.35">
      <c r="A152" s="115" t="s">
        <v>605</v>
      </c>
      <c r="B152" s="70" t="s">
        <v>437</v>
      </c>
      <c r="C152" s="150" t="s">
        <v>607</v>
      </c>
      <c r="D152" s="9" t="s">
        <v>326</v>
      </c>
      <c r="E152" s="67">
        <v>43017</v>
      </c>
      <c r="F152" s="262" t="str">
        <f>LOOKUP($J152,Lookups!$A$3:$A$18, Lookups!$C$3:$C$18)</f>
        <v>Closed</v>
      </c>
      <c r="G152" s="11" t="s">
        <v>422</v>
      </c>
      <c r="H152" s="11"/>
      <c r="I152" s="11" t="s">
        <v>230</v>
      </c>
      <c r="J152" s="11" t="s">
        <v>226</v>
      </c>
      <c r="K152" s="263" t="str">
        <f>LOOKUP(J152,Lookups!$A$3:$A$20,Lookups!$B$3:$B$20)</f>
        <v>Effective date</v>
      </c>
      <c r="L152" s="79">
        <v>43200</v>
      </c>
      <c r="M152" s="108"/>
      <c r="N152" s="156"/>
      <c r="O152" s="31" t="s">
        <v>570</v>
      </c>
      <c r="P152" s="136">
        <v>2</v>
      </c>
      <c r="Q152" s="161" t="s">
        <v>653</v>
      </c>
      <c r="R152" s="162">
        <v>43139</v>
      </c>
      <c r="S152" s="162">
        <v>43124</v>
      </c>
      <c r="T152" s="136" t="str">
        <f t="shared" si="8"/>
        <v>Y</v>
      </c>
      <c r="U152" s="143"/>
      <c r="V152" s="124" t="str">
        <f t="shared" si="6"/>
        <v>No</v>
      </c>
      <c r="W152" s="125"/>
    </row>
    <row r="153" spans="1:23" ht="60" customHeight="1" x14ac:dyDescent="0.35">
      <c r="A153" s="115" t="s">
        <v>602</v>
      </c>
      <c r="B153" s="70" t="s">
        <v>439</v>
      </c>
      <c r="C153" s="150" t="s">
        <v>604</v>
      </c>
      <c r="D153" s="9" t="s">
        <v>326</v>
      </c>
      <c r="E153" s="67">
        <v>43014</v>
      </c>
      <c r="F153" s="262" t="str">
        <f>LOOKUP($J153,Lookups!$A$3:$A$18, Lookups!$C$3:$C$18)</f>
        <v>Closed</v>
      </c>
      <c r="G153" s="11" t="s">
        <v>339</v>
      </c>
      <c r="H153" s="11"/>
      <c r="I153" s="11" t="s">
        <v>230</v>
      </c>
      <c r="J153" s="11" t="s">
        <v>17</v>
      </c>
      <c r="K153" s="263" t="str">
        <f>LOOKUP(J153,Lookups!$A$3:$A$20,Lookups!$B$3:$B$20)</f>
        <v>End of process</v>
      </c>
      <c r="L153" s="79">
        <v>43209</v>
      </c>
      <c r="M153" s="108"/>
      <c r="N153" s="156"/>
      <c r="O153" s="31" t="s">
        <v>61</v>
      </c>
      <c r="P153" s="136" t="s">
        <v>61</v>
      </c>
      <c r="Q153" s="133"/>
      <c r="R153" s="133"/>
      <c r="S153" s="133"/>
      <c r="T153" s="136" t="str">
        <f t="shared" si="8"/>
        <v xml:space="preserve"> </v>
      </c>
      <c r="U153" s="131"/>
      <c r="V153" s="124" t="str">
        <f t="shared" si="6"/>
        <v>No</v>
      </c>
      <c r="W153" s="125"/>
    </row>
    <row r="154" spans="1:23" ht="60" customHeight="1" x14ac:dyDescent="0.35">
      <c r="A154" s="115" t="s">
        <v>601</v>
      </c>
      <c r="B154" s="70" t="s">
        <v>439</v>
      </c>
      <c r="C154" s="150" t="s">
        <v>603</v>
      </c>
      <c r="D154" s="9" t="s">
        <v>570</v>
      </c>
      <c r="E154" s="67">
        <v>43014</v>
      </c>
      <c r="F154" s="262" t="str">
        <f>LOOKUP($J154,Lookups!$A$3:$A$18, Lookups!$C$3:$C$18)</f>
        <v>Closed</v>
      </c>
      <c r="G154" s="11" t="s">
        <v>339</v>
      </c>
      <c r="H154" s="11"/>
      <c r="I154" s="11" t="s">
        <v>230</v>
      </c>
      <c r="J154" s="11" t="s">
        <v>17</v>
      </c>
      <c r="K154" s="263" t="str">
        <f>LOOKUP(J154,Lookups!$A$3:$A$20,Lookups!$B$3:$B$20)</f>
        <v>End of process</v>
      </c>
      <c r="L154" s="79">
        <v>43601</v>
      </c>
      <c r="M154" s="108"/>
      <c r="N154" s="156"/>
      <c r="O154" s="31" t="s">
        <v>61</v>
      </c>
      <c r="P154" s="136" t="s">
        <v>61</v>
      </c>
      <c r="Q154" s="133"/>
      <c r="R154" s="133"/>
      <c r="S154" s="133"/>
      <c r="T154" s="136" t="str">
        <f t="shared" si="8"/>
        <v xml:space="preserve"> </v>
      </c>
      <c r="U154" s="147"/>
      <c r="V154" s="124" t="str">
        <f t="shared" si="6"/>
        <v>No</v>
      </c>
      <c r="W154" s="125"/>
    </row>
    <row r="155" spans="1:23" ht="60" customHeight="1" x14ac:dyDescent="0.35">
      <c r="A155" s="115" t="s">
        <v>597</v>
      </c>
      <c r="B155" s="163" t="s">
        <v>437</v>
      </c>
      <c r="C155" s="150" t="s">
        <v>599</v>
      </c>
      <c r="D155" s="9" t="s">
        <v>219</v>
      </c>
      <c r="E155" s="69">
        <v>43012</v>
      </c>
      <c r="F155" s="262" t="str">
        <f>LOOKUP($J155,Lookups!$A$3:$A$18, Lookups!$C$3:$C$18)</f>
        <v>Closed</v>
      </c>
      <c r="G155" s="11" t="s">
        <v>422</v>
      </c>
      <c r="H155" s="11"/>
      <c r="I155" s="11" t="s">
        <v>319</v>
      </c>
      <c r="J155" s="11" t="s">
        <v>226</v>
      </c>
      <c r="K155" s="263" t="str">
        <f>LOOKUP(J155,Lookups!$A$3:$A$20,Lookups!$B$3:$B$20)</f>
        <v>Effective date</v>
      </c>
      <c r="L155" s="79">
        <v>43403</v>
      </c>
      <c r="M155" s="108"/>
      <c r="N155" s="156"/>
      <c r="O155" s="31" t="s">
        <v>219</v>
      </c>
      <c r="P155" s="136" t="s">
        <v>61</v>
      </c>
      <c r="Q155" s="134" t="s">
        <v>14</v>
      </c>
      <c r="R155" s="133"/>
      <c r="S155" s="164">
        <v>43185</v>
      </c>
      <c r="T155" s="136" t="str">
        <f t="shared" si="8"/>
        <v>N</v>
      </c>
      <c r="U155" s="147"/>
      <c r="V155" s="124" t="str">
        <f t="shared" si="6"/>
        <v>No</v>
      </c>
      <c r="W155" s="125"/>
    </row>
    <row r="156" spans="1:23" ht="60" customHeight="1" x14ac:dyDescent="0.35">
      <c r="A156" s="115" t="s">
        <v>598</v>
      </c>
      <c r="B156" s="22" t="s">
        <v>437</v>
      </c>
      <c r="C156" s="150" t="s">
        <v>600</v>
      </c>
      <c r="D156" s="31" t="s">
        <v>219</v>
      </c>
      <c r="E156" s="67">
        <v>43012</v>
      </c>
      <c r="F156" s="262" t="str">
        <f>LOOKUP($J156,Lookups!$A$3:$A$18, Lookups!$C$3:$C$18)</f>
        <v>Closed</v>
      </c>
      <c r="G156" s="11" t="s">
        <v>422</v>
      </c>
      <c r="H156" s="11"/>
      <c r="I156" s="11" t="s">
        <v>319</v>
      </c>
      <c r="J156" s="11" t="s">
        <v>226</v>
      </c>
      <c r="K156" s="263" t="str">
        <f>LOOKUP(J156,Lookups!$A$3:$A$20,Lookups!$B$3:$B$20)</f>
        <v>Effective date</v>
      </c>
      <c r="L156" s="79">
        <v>43403</v>
      </c>
      <c r="M156" s="108"/>
      <c r="N156" s="156"/>
      <c r="O156" s="31" t="s">
        <v>219</v>
      </c>
      <c r="P156" s="165" t="s">
        <v>61</v>
      </c>
      <c r="Q156" s="134" t="s">
        <v>14</v>
      </c>
      <c r="R156" s="130"/>
      <c r="S156" s="164">
        <v>43185</v>
      </c>
      <c r="T156" s="136" t="str">
        <f t="shared" si="8"/>
        <v>N</v>
      </c>
      <c r="U156" s="147"/>
      <c r="V156" s="124" t="str">
        <f t="shared" si="6"/>
        <v>No</v>
      </c>
      <c r="W156" s="125"/>
    </row>
    <row r="157" spans="1:23" ht="60" customHeight="1" x14ac:dyDescent="0.35">
      <c r="A157" s="115" t="s">
        <v>593</v>
      </c>
      <c r="B157" s="64" t="s">
        <v>437</v>
      </c>
      <c r="C157" s="150" t="s">
        <v>594</v>
      </c>
      <c r="D157" s="31" t="s">
        <v>219</v>
      </c>
      <c r="E157" s="67">
        <v>42986</v>
      </c>
      <c r="F157" s="262" t="str">
        <f>LOOKUP($J157,Lookups!$A$3:$A$18, Lookups!$C$3:$C$18)</f>
        <v>Closed</v>
      </c>
      <c r="G157" s="11" t="s">
        <v>422</v>
      </c>
      <c r="H157" s="11"/>
      <c r="I157" s="11" t="s">
        <v>319</v>
      </c>
      <c r="J157" s="11" t="s">
        <v>226</v>
      </c>
      <c r="K157" s="263" t="str">
        <f>LOOKUP(J157,Lookups!$A$3:$A$20,Lookups!$B$3:$B$20)</f>
        <v>Effective date</v>
      </c>
      <c r="L157" s="79">
        <v>43117</v>
      </c>
      <c r="M157" s="73"/>
      <c r="N157" s="159"/>
      <c r="O157" s="31" t="s">
        <v>219</v>
      </c>
      <c r="P157" s="165" t="s">
        <v>61</v>
      </c>
      <c r="Q157" s="136" t="s">
        <v>622</v>
      </c>
      <c r="R157" s="155">
        <v>43055</v>
      </c>
      <c r="S157" s="155">
        <v>43055</v>
      </c>
      <c r="T157" s="136" t="str">
        <f t="shared" si="8"/>
        <v>Y</v>
      </c>
      <c r="U157" s="131"/>
      <c r="V157" s="124" t="str">
        <f t="shared" si="6"/>
        <v>No</v>
      </c>
      <c r="W157" s="125"/>
    </row>
    <row r="158" spans="1:23" ht="60" customHeight="1" x14ac:dyDescent="0.35">
      <c r="A158" s="115" t="s">
        <v>591</v>
      </c>
      <c r="B158" s="64" t="s">
        <v>440</v>
      </c>
      <c r="C158" s="150" t="s">
        <v>592</v>
      </c>
      <c r="D158" s="31" t="s">
        <v>219</v>
      </c>
      <c r="E158" s="67">
        <v>42986</v>
      </c>
      <c r="F158" s="262" t="str">
        <f>LOOKUP($J158,Lookups!$A$3:$A$18, Lookups!$C$3:$C$18)</f>
        <v>Closed</v>
      </c>
      <c r="G158" s="11" t="s">
        <v>260</v>
      </c>
      <c r="H158" s="11"/>
      <c r="I158" s="11" t="s">
        <v>319</v>
      </c>
      <c r="J158" s="11" t="s">
        <v>226</v>
      </c>
      <c r="K158" s="263" t="str">
        <f>LOOKUP(J158,Lookups!$A$3:$A$20,Lookups!$B$3:$B$20)</f>
        <v>Effective date</v>
      </c>
      <c r="L158" s="79">
        <v>43021</v>
      </c>
      <c r="M158" s="9"/>
      <c r="N158" s="165"/>
      <c r="O158" s="31" t="s">
        <v>219</v>
      </c>
      <c r="P158" s="165" t="s">
        <v>61</v>
      </c>
      <c r="Q158" s="66"/>
      <c r="R158" s="135"/>
      <c r="S158" s="135"/>
      <c r="T158" s="136" t="str">
        <f t="shared" si="8"/>
        <v xml:space="preserve"> </v>
      </c>
      <c r="U158" s="143"/>
      <c r="V158" s="124" t="str">
        <f t="shared" si="6"/>
        <v>No</v>
      </c>
      <c r="W158" s="125"/>
    </row>
    <row r="159" spans="1:23" ht="60" customHeight="1" x14ac:dyDescent="0.35">
      <c r="A159" s="115" t="s">
        <v>586</v>
      </c>
      <c r="B159" s="61"/>
      <c r="C159" s="150" t="s">
        <v>590</v>
      </c>
      <c r="D159" s="31" t="s">
        <v>333</v>
      </c>
      <c r="E159" s="10">
        <v>42948</v>
      </c>
      <c r="F159" s="262" t="str">
        <f>LOOKUP($J159,Lookups!$A$3:$A$18, Lookups!$C$3:$C$18)</f>
        <v>Closed</v>
      </c>
      <c r="G159" s="11" t="s">
        <v>306</v>
      </c>
      <c r="H159" s="11"/>
      <c r="I159" s="11" t="s">
        <v>230</v>
      </c>
      <c r="J159" s="11" t="s">
        <v>226</v>
      </c>
      <c r="K159" s="263" t="str">
        <f>LOOKUP(J159,Lookups!$A$3:$A$20,Lookups!$B$3:$B$20)</f>
        <v>Effective date</v>
      </c>
      <c r="L159" s="79">
        <v>43067</v>
      </c>
      <c r="M159" s="9"/>
      <c r="N159" s="165"/>
      <c r="O159" s="31" t="s">
        <v>587</v>
      </c>
      <c r="P159" s="165">
        <v>1</v>
      </c>
      <c r="Q159" s="165" t="s">
        <v>618</v>
      </c>
      <c r="R159" s="149">
        <v>43027</v>
      </c>
      <c r="S159" s="149">
        <v>43027</v>
      </c>
      <c r="T159" s="136" t="str">
        <f t="shared" si="8"/>
        <v>Y</v>
      </c>
      <c r="U159" s="166"/>
      <c r="V159" s="124" t="str">
        <f t="shared" si="6"/>
        <v>No</v>
      </c>
      <c r="W159" s="125"/>
    </row>
    <row r="160" spans="1:23" ht="60" customHeight="1" x14ac:dyDescent="0.35">
      <c r="A160" s="115" t="s">
        <v>583</v>
      </c>
      <c r="B160" s="61" t="s">
        <v>439</v>
      </c>
      <c r="C160" s="150" t="s">
        <v>584</v>
      </c>
      <c r="D160" s="9" t="s">
        <v>570</v>
      </c>
      <c r="E160" s="10">
        <v>42923</v>
      </c>
      <c r="F160" s="262" t="str">
        <f>LOOKUP($J160,Lookups!$A$3:$A$18, Lookups!$C$3:$C$18)</f>
        <v>Closed</v>
      </c>
      <c r="G160" s="11" t="s">
        <v>339</v>
      </c>
      <c r="H160" s="11"/>
      <c r="I160" s="11" t="s">
        <v>79</v>
      </c>
      <c r="J160" s="11" t="s">
        <v>17</v>
      </c>
      <c r="K160" s="263" t="str">
        <f>LOOKUP(J160,Lookups!$A$3:$A$20,Lookups!$B$3:$B$20)</f>
        <v>End of process</v>
      </c>
      <c r="L160" s="79">
        <v>43146</v>
      </c>
      <c r="M160" s="9"/>
      <c r="N160" s="165"/>
      <c r="O160" s="31" t="s">
        <v>891</v>
      </c>
      <c r="P160" s="165" t="s">
        <v>61</v>
      </c>
      <c r="Q160" s="66" t="s">
        <v>138</v>
      </c>
      <c r="R160" s="167"/>
      <c r="S160" s="167"/>
      <c r="T160" s="136" t="str">
        <f t="shared" si="8"/>
        <v xml:space="preserve"> </v>
      </c>
      <c r="U160" s="166"/>
      <c r="V160" s="124" t="str">
        <f t="shared" si="6"/>
        <v>No</v>
      </c>
      <c r="W160" s="125"/>
    </row>
    <row r="161" spans="1:23" ht="60" customHeight="1" x14ac:dyDescent="0.35">
      <c r="A161" s="115" t="s">
        <v>581</v>
      </c>
      <c r="B161" s="61"/>
      <c r="C161" s="150" t="s">
        <v>582</v>
      </c>
      <c r="D161" s="9" t="s">
        <v>233</v>
      </c>
      <c r="E161" s="10">
        <v>42919</v>
      </c>
      <c r="F161" s="262" t="str">
        <f>LOOKUP($J161,Lookups!$A$3:$A$18, Lookups!$C$3:$C$18)</f>
        <v>Closed</v>
      </c>
      <c r="G161" s="11" t="s">
        <v>306</v>
      </c>
      <c r="H161" s="11"/>
      <c r="I161" s="11" t="s">
        <v>229</v>
      </c>
      <c r="J161" s="11" t="s">
        <v>226</v>
      </c>
      <c r="K161" s="263" t="str">
        <f>LOOKUP(J161,Lookups!$A$3:$A$20,Lookups!$B$3:$B$20)</f>
        <v>Effective date</v>
      </c>
      <c r="L161" s="79">
        <v>43210</v>
      </c>
      <c r="M161" s="9"/>
      <c r="N161" s="165"/>
      <c r="O161" s="31" t="s">
        <v>233</v>
      </c>
      <c r="P161" s="165" t="s">
        <v>61</v>
      </c>
      <c r="Q161" s="165" t="s">
        <v>622</v>
      </c>
      <c r="R161" s="158">
        <v>43076</v>
      </c>
      <c r="S161" s="158">
        <v>43069</v>
      </c>
      <c r="T161" s="136" t="str">
        <f t="shared" si="8"/>
        <v>Y</v>
      </c>
      <c r="U161" s="143"/>
      <c r="V161" s="124" t="str">
        <f t="shared" si="6"/>
        <v>No</v>
      </c>
      <c r="W161" s="125"/>
    </row>
    <row r="162" spans="1:23" ht="60" customHeight="1" x14ac:dyDescent="0.35">
      <c r="A162" s="115" t="s">
        <v>578</v>
      </c>
      <c r="B162" s="61"/>
      <c r="C162" s="150" t="s">
        <v>579</v>
      </c>
      <c r="D162" s="31" t="s">
        <v>333</v>
      </c>
      <c r="E162" s="10">
        <v>42899</v>
      </c>
      <c r="F162" s="262" t="str">
        <f>LOOKUP($J162,Lookups!$A$3:$A$18, Lookups!$C$3:$C$18)</f>
        <v>Closed</v>
      </c>
      <c r="G162" s="11" t="s">
        <v>306</v>
      </c>
      <c r="H162" s="11"/>
      <c r="I162" s="11" t="s">
        <v>230</v>
      </c>
      <c r="J162" s="11" t="s">
        <v>419</v>
      </c>
      <c r="K162" s="263" t="str">
        <f>LOOKUP(J162,Lookups!$A$3:$A$20,Lookups!$B$3:$B$20)</f>
        <v>End of process</v>
      </c>
      <c r="L162" s="79">
        <v>42919</v>
      </c>
      <c r="M162" s="9"/>
      <c r="N162" s="165"/>
      <c r="O162" s="9" t="s">
        <v>570</v>
      </c>
      <c r="P162" s="165">
        <v>8</v>
      </c>
      <c r="Q162" s="168"/>
      <c r="R162" s="169"/>
      <c r="S162" s="170"/>
      <c r="T162" s="136" t="str">
        <f t="shared" si="8"/>
        <v xml:space="preserve"> </v>
      </c>
      <c r="U162" s="171"/>
      <c r="V162" s="124" t="str">
        <f t="shared" si="6"/>
        <v>No</v>
      </c>
      <c r="W162" s="125"/>
    </row>
    <row r="163" spans="1:23" ht="60" customHeight="1" x14ac:dyDescent="0.35">
      <c r="A163" s="115" t="s">
        <v>576</v>
      </c>
      <c r="B163" s="61" t="s">
        <v>688</v>
      </c>
      <c r="C163" s="151" t="s">
        <v>674</v>
      </c>
      <c r="D163" s="9" t="s">
        <v>404</v>
      </c>
      <c r="E163" s="10">
        <v>43216</v>
      </c>
      <c r="F163" s="262" t="str">
        <f>LOOKUP($J163,Lookups!$A$3:$A$18, Lookups!$C$3:$C$18)</f>
        <v>Closed</v>
      </c>
      <c r="G163" s="11" t="s">
        <v>306</v>
      </c>
      <c r="H163" s="11"/>
      <c r="I163" s="11" t="s">
        <v>202</v>
      </c>
      <c r="J163" s="11" t="s">
        <v>310</v>
      </c>
      <c r="K163" s="263" t="str">
        <f>LOOKUP(J163,Lookups!$A$3:$A$20,Lookups!$B$3:$B$20)</f>
        <v>End of process</v>
      </c>
      <c r="L163" s="79">
        <v>43454</v>
      </c>
      <c r="M163" s="9"/>
      <c r="N163" s="165"/>
      <c r="O163" s="9" t="s">
        <v>219</v>
      </c>
      <c r="P163" s="165" t="s">
        <v>61</v>
      </c>
      <c r="Q163" s="172"/>
      <c r="R163" s="169"/>
      <c r="S163" s="170"/>
      <c r="T163" s="136" t="str">
        <f t="shared" si="8"/>
        <v xml:space="preserve"> </v>
      </c>
      <c r="U163" s="166"/>
      <c r="V163" s="124" t="str">
        <f t="shared" si="6"/>
        <v>No</v>
      </c>
      <c r="W163" s="125"/>
    </row>
    <row r="164" spans="1:23" ht="60" customHeight="1" x14ac:dyDescent="0.35">
      <c r="A164" s="114" t="s">
        <v>576</v>
      </c>
      <c r="B164" s="76" t="s">
        <v>687</v>
      </c>
      <c r="C164" s="151" t="s">
        <v>674</v>
      </c>
      <c r="D164" s="77" t="s">
        <v>752</v>
      </c>
      <c r="E164" s="65">
        <v>43214</v>
      </c>
      <c r="F164" s="262" t="str">
        <f>LOOKUP($J164,Lookups!$A$3:$A$18, Lookups!$C$3:$C$18)</f>
        <v>Closed</v>
      </c>
      <c r="G164" s="72" t="s">
        <v>306</v>
      </c>
      <c r="H164" s="72"/>
      <c r="I164" s="11" t="s">
        <v>202</v>
      </c>
      <c r="J164" s="11" t="s">
        <v>310</v>
      </c>
      <c r="K164" s="263" t="str">
        <f>LOOKUP(J164,Lookups!$A$3:$A$20,Lookups!$B$3:$B$20)</f>
        <v>End of process</v>
      </c>
      <c r="L164" s="79">
        <v>43454</v>
      </c>
      <c r="M164" s="144"/>
      <c r="N164" s="173"/>
      <c r="O164" s="31" t="s">
        <v>219</v>
      </c>
      <c r="P164" s="174" t="s">
        <v>61</v>
      </c>
      <c r="Q164" s="175"/>
      <c r="R164" s="66"/>
      <c r="S164" s="66"/>
      <c r="T164" s="136" t="str">
        <f t="shared" si="8"/>
        <v xml:space="preserve"> </v>
      </c>
      <c r="U164" s="176"/>
      <c r="V164" s="124" t="str">
        <f t="shared" si="6"/>
        <v>No</v>
      </c>
      <c r="W164" s="125"/>
    </row>
    <row r="165" spans="1:23" ht="60" customHeight="1" x14ac:dyDescent="0.35">
      <c r="A165" s="114" t="s">
        <v>576</v>
      </c>
      <c r="B165" s="76" t="s">
        <v>673</v>
      </c>
      <c r="C165" s="151" t="s">
        <v>674</v>
      </c>
      <c r="D165" s="77" t="s">
        <v>675</v>
      </c>
      <c r="E165" s="65">
        <v>43167</v>
      </c>
      <c r="F165" s="262" t="str">
        <f>LOOKUP($J165,Lookups!$A$3:$A$18, Lookups!$C$3:$C$18)</f>
        <v>Closed</v>
      </c>
      <c r="G165" s="72" t="s">
        <v>306</v>
      </c>
      <c r="H165" s="72"/>
      <c r="I165" s="11" t="s">
        <v>202</v>
      </c>
      <c r="J165" s="11" t="s">
        <v>310</v>
      </c>
      <c r="K165" s="263" t="str">
        <f>LOOKUP(J165,Lookups!$A$3:$A$20,Lookups!$B$3:$B$20)</f>
        <v>End of process</v>
      </c>
      <c r="L165" s="79">
        <v>43454</v>
      </c>
      <c r="M165" s="144"/>
      <c r="N165" s="173"/>
      <c r="O165" s="31" t="s">
        <v>219</v>
      </c>
      <c r="P165" s="174" t="s">
        <v>61</v>
      </c>
      <c r="Q165" s="175"/>
      <c r="R165" s="66"/>
      <c r="S165" s="66"/>
      <c r="T165" s="136" t="str">
        <f t="shared" si="8"/>
        <v xml:space="preserve"> </v>
      </c>
      <c r="U165" s="176"/>
      <c r="V165" s="124" t="str">
        <f t="shared" si="6"/>
        <v>No</v>
      </c>
      <c r="W165" s="125"/>
    </row>
    <row r="166" spans="1:23" ht="60" customHeight="1" x14ac:dyDescent="0.35">
      <c r="A166" s="115" t="s">
        <v>576</v>
      </c>
      <c r="B166" s="70" t="s">
        <v>670</v>
      </c>
      <c r="C166" s="150" t="s">
        <v>577</v>
      </c>
      <c r="D166" s="9" t="s">
        <v>337</v>
      </c>
      <c r="E166" s="65">
        <v>43161</v>
      </c>
      <c r="F166" s="262" t="str">
        <f>LOOKUP($J166,Lookups!$A$3:$A$18, Lookups!$C$3:$C$18)</f>
        <v>Closed</v>
      </c>
      <c r="G166" s="11" t="s">
        <v>306</v>
      </c>
      <c r="H166" s="11"/>
      <c r="I166" s="11" t="s">
        <v>202</v>
      </c>
      <c r="J166" s="11" t="s">
        <v>310</v>
      </c>
      <c r="K166" s="263" t="str">
        <f>LOOKUP(J166,Lookups!$A$3:$A$20,Lookups!$B$3:$B$20)</f>
        <v>End of process</v>
      </c>
      <c r="L166" s="79">
        <v>43454</v>
      </c>
      <c r="M166" s="73"/>
      <c r="N166" s="159"/>
      <c r="O166" s="9" t="s">
        <v>219</v>
      </c>
      <c r="P166" s="136" t="s">
        <v>61</v>
      </c>
      <c r="Q166" s="133"/>
      <c r="R166" s="133"/>
      <c r="S166" s="133"/>
      <c r="T166" s="136" t="str">
        <f t="shared" si="8"/>
        <v xml:space="preserve"> </v>
      </c>
      <c r="U166" s="131"/>
      <c r="V166" s="124" t="str">
        <f t="shared" si="6"/>
        <v>No</v>
      </c>
      <c r="W166" s="125"/>
    </row>
    <row r="167" spans="1:23" ht="60" customHeight="1" x14ac:dyDescent="0.35">
      <c r="A167" s="115" t="s">
        <v>576</v>
      </c>
      <c r="B167" s="70" t="s">
        <v>669</v>
      </c>
      <c r="C167" s="150" t="s">
        <v>577</v>
      </c>
      <c r="D167" s="9" t="s">
        <v>645</v>
      </c>
      <c r="E167" s="65">
        <v>43161</v>
      </c>
      <c r="F167" s="262" t="str">
        <f>LOOKUP($J167,Lookups!$A$3:$A$18, Lookups!$C$3:$C$18)</f>
        <v>Closed</v>
      </c>
      <c r="G167" s="11" t="s">
        <v>306</v>
      </c>
      <c r="H167" s="11"/>
      <c r="I167" s="11" t="s">
        <v>202</v>
      </c>
      <c r="J167" s="11" t="s">
        <v>419</v>
      </c>
      <c r="K167" s="263" t="str">
        <f>LOOKUP(J167,Lookups!$A$3:$A$20,Lookups!$B$3:$B$20)</f>
        <v>End of process</v>
      </c>
      <c r="L167" s="79">
        <v>43210</v>
      </c>
      <c r="M167" s="73"/>
      <c r="N167" s="159"/>
      <c r="O167" s="9" t="s">
        <v>219</v>
      </c>
      <c r="P167" s="136" t="s">
        <v>61</v>
      </c>
      <c r="Q167" s="133"/>
      <c r="R167" s="133"/>
      <c r="S167" s="133"/>
      <c r="T167" s="136" t="str">
        <f t="shared" si="8"/>
        <v xml:space="preserve"> </v>
      </c>
      <c r="U167" s="131"/>
      <c r="V167" s="124" t="str">
        <f t="shared" ref="V167:V230" si="9">IF(AND(F167="Live",K167="Ofgem decision"),"Yes","No")</f>
        <v>No</v>
      </c>
      <c r="W167" s="125"/>
    </row>
    <row r="168" spans="1:23" ht="60" customHeight="1" x14ac:dyDescent="0.35">
      <c r="A168" s="115" t="s">
        <v>576</v>
      </c>
      <c r="B168" s="70" t="s">
        <v>657</v>
      </c>
      <c r="C168" s="150" t="s">
        <v>577</v>
      </c>
      <c r="D168" s="9" t="s">
        <v>659</v>
      </c>
      <c r="E168" s="65">
        <v>43133</v>
      </c>
      <c r="F168" s="262" t="str">
        <f>LOOKUP($J168,Lookups!$A$3:$A$18, Lookups!$C$3:$C$18)</f>
        <v>Closed</v>
      </c>
      <c r="G168" s="11" t="s">
        <v>306</v>
      </c>
      <c r="H168" s="11"/>
      <c r="I168" s="11" t="s">
        <v>202</v>
      </c>
      <c r="J168" s="11" t="s">
        <v>310</v>
      </c>
      <c r="K168" s="263" t="str">
        <f>LOOKUP(J168,Lookups!$A$3:$A$20,Lookups!$B$3:$B$20)</f>
        <v>End of process</v>
      </c>
      <c r="L168" s="79">
        <v>43454</v>
      </c>
      <c r="M168" s="73"/>
      <c r="N168" s="159"/>
      <c r="O168" s="9" t="s">
        <v>219</v>
      </c>
      <c r="P168" s="136" t="s">
        <v>61</v>
      </c>
      <c r="Q168" s="133"/>
      <c r="R168" s="133"/>
      <c r="S168" s="133"/>
      <c r="T168" s="136" t="str">
        <f t="shared" si="8"/>
        <v xml:space="preserve"> </v>
      </c>
      <c r="U168" s="131"/>
      <c r="V168" s="124" t="str">
        <f t="shared" si="9"/>
        <v>No</v>
      </c>
      <c r="W168" s="125"/>
    </row>
    <row r="169" spans="1:23" ht="60" customHeight="1" x14ac:dyDescent="0.35">
      <c r="A169" s="115" t="s">
        <v>576</v>
      </c>
      <c r="B169" s="70" t="s">
        <v>656</v>
      </c>
      <c r="C169" s="150" t="s">
        <v>577</v>
      </c>
      <c r="D169" s="9" t="s">
        <v>658</v>
      </c>
      <c r="E169" s="65">
        <v>43133</v>
      </c>
      <c r="F169" s="262" t="str">
        <f>LOOKUP($J169,Lookups!$A$3:$A$18, Lookups!$C$3:$C$18)</f>
        <v>Closed</v>
      </c>
      <c r="G169" s="11" t="s">
        <v>306</v>
      </c>
      <c r="H169" s="11"/>
      <c r="I169" s="11" t="s">
        <v>202</v>
      </c>
      <c r="J169" s="11" t="s">
        <v>310</v>
      </c>
      <c r="K169" s="263" t="str">
        <f>LOOKUP(J169,Lookups!$A$3:$A$20,Lookups!$B$3:$B$20)</f>
        <v>End of process</v>
      </c>
      <c r="L169" s="79">
        <v>43454</v>
      </c>
      <c r="M169" s="73"/>
      <c r="N169" s="159"/>
      <c r="O169" s="9" t="s">
        <v>219</v>
      </c>
      <c r="P169" s="136" t="s">
        <v>61</v>
      </c>
      <c r="Q169" s="133"/>
      <c r="R169" s="133"/>
      <c r="S169" s="133"/>
      <c r="T169" s="136" t="str">
        <f t="shared" si="8"/>
        <v xml:space="preserve"> </v>
      </c>
      <c r="U169" s="131"/>
      <c r="V169" s="124" t="str">
        <f t="shared" si="9"/>
        <v>No</v>
      </c>
      <c r="W169" s="125"/>
    </row>
    <row r="170" spans="1:23" ht="60" customHeight="1" x14ac:dyDescent="0.35">
      <c r="A170" s="115" t="s">
        <v>576</v>
      </c>
      <c r="B170" s="70" t="s">
        <v>655</v>
      </c>
      <c r="C170" s="150" t="s">
        <v>577</v>
      </c>
      <c r="D170" s="73" t="s">
        <v>233</v>
      </c>
      <c r="E170" s="65">
        <v>43132</v>
      </c>
      <c r="F170" s="262" t="str">
        <f>LOOKUP($J170,Lookups!$A$3:$A$18, Lookups!$C$3:$C$18)</f>
        <v>Closed</v>
      </c>
      <c r="G170" s="11" t="s">
        <v>306</v>
      </c>
      <c r="H170" s="11"/>
      <c r="I170" s="11" t="s">
        <v>202</v>
      </c>
      <c r="J170" s="11" t="s">
        <v>310</v>
      </c>
      <c r="K170" s="263" t="str">
        <f>LOOKUP(J170,Lookups!$A$3:$A$20,Lookups!$B$3:$B$20)</f>
        <v>End of process</v>
      </c>
      <c r="L170" s="79">
        <v>43454</v>
      </c>
      <c r="M170" s="73"/>
      <c r="N170" s="159"/>
      <c r="O170" s="9" t="s">
        <v>219</v>
      </c>
      <c r="P170" s="136" t="s">
        <v>61</v>
      </c>
      <c r="Q170" s="133"/>
      <c r="R170" s="133"/>
      <c r="S170" s="133"/>
      <c r="T170" s="136" t="str">
        <f t="shared" si="8"/>
        <v xml:space="preserve"> </v>
      </c>
      <c r="U170" s="131"/>
      <c r="V170" s="124" t="str">
        <f t="shared" si="9"/>
        <v>No</v>
      </c>
      <c r="W170" s="125"/>
    </row>
    <row r="171" spans="1:23" ht="60" customHeight="1" x14ac:dyDescent="0.35">
      <c r="A171" s="115" t="s">
        <v>576</v>
      </c>
      <c r="B171" s="70" t="s">
        <v>446</v>
      </c>
      <c r="C171" s="150" t="s">
        <v>577</v>
      </c>
      <c r="D171" s="31" t="s">
        <v>629</v>
      </c>
      <c r="E171" s="65">
        <v>43132</v>
      </c>
      <c r="F171" s="262" t="str">
        <f>LOOKUP($J171,Lookups!$A$3:$A$18, Lookups!$C$3:$C$18)</f>
        <v>Closed</v>
      </c>
      <c r="G171" s="11" t="s">
        <v>306</v>
      </c>
      <c r="H171" s="11"/>
      <c r="I171" s="11" t="s">
        <v>202</v>
      </c>
      <c r="J171" s="11" t="s">
        <v>310</v>
      </c>
      <c r="K171" s="263" t="str">
        <f>LOOKUP(J171,Lookups!$A$3:$A$20,Lookups!$B$3:$B$20)</f>
        <v>End of process</v>
      </c>
      <c r="L171" s="79">
        <v>43454</v>
      </c>
      <c r="M171" s="73"/>
      <c r="N171" s="159"/>
      <c r="O171" s="9" t="s">
        <v>219</v>
      </c>
      <c r="P171" s="136" t="s">
        <v>61</v>
      </c>
      <c r="Q171" s="133"/>
      <c r="R171" s="133"/>
      <c r="S171" s="133"/>
      <c r="T171" s="136" t="str">
        <f t="shared" si="8"/>
        <v xml:space="preserve"> </v>
      </c>
      <c r="U171" s="131"/>
      <c r="V171" s="124" t="str">
        <f t="shared" si="9"/>
        <v>No</v>
      </c>
      <c r="W171" s="125"/>
    </row>
    <row r="172" spans="1:23" ht="60" customHeight="1" x14ac:dyDescent="0.35">
      <c r="A172" s="115" t="s">
        <v>576</v>
      </c>
      <c r="B172" s="70" t="s">
        <v>441</v>
      </c>
      <c r="C172" s="150" t="s">
        <v>577</v>
      </c>
      <c r="D172" s="9" t="s">
        <v>331</v>
      </c>
      <c r="E172" s="67">
        <v>43081</v>
      </c>
      <c r="F172" s="262" t="str">
        <f>LOOKUP($J172,Lookups!$A$3:$A$18, Lookups!$C$3:$C$18)</f>
        <v>Closed</v>
      </c>
      <c r="G172" s="11" t="s">
        <v>306</v>
      </c>
      <c r="H172" s="11"/>
      <c r="I172" s="11" t="s">
        <v>202</v>
      </c>
      <c r="J172" s="11" t="s">
        <v>310</v>
      </c>
      <c r="K172" s="263" t="str">
        <f>LOOKUP(J172,Lookups!$A$3:$A$20,Lookups!$B$3:$B$20)</f>
        <v>End of process</v>
      </c>
      <c r="L172" s="79">
        <v>43454</v>
      </c>
      <c r="M172" s="108"/>
      <c r="N172" s="156"/>
      <c r="O172" s="9" t="s">
        <v>219</v>
      </c>
      <c r="P172" s="136" t="s">
        <v>61</v>
      </c>
      <c r="Q172" s="136"/>
      <c r="R172" s="149"/>
      <c r="S172" s="155"/>
      <c r="T172" s="136" t="str">
        <f t="shared" si="8"/>
        <v xml:space="preserve"> </v>
      </c>
      <c r="U172" s="131"/>
      <c r="V172" s="124" t="str">
        <f t="shared" si="9"/>
        <v>No</v>
      </c>
      <c r="W172" s="125"/>
    </row>
    <row r="173" spans="1:23" ht="60" customHeight="1" x14ac:dyDescent="0.35">
      <c r="A173" s="115" t="s">
        <v>576</v>
      </c>
      <c r="B173" s="70" t="s">
        <v>442</v>
      </c>
      <c r="C173" s="150" t="s">
        <v>577</v>
      </c>
      <c r="D173" s="9" t="s">
        <v>630</v>
      </c>
      <c r="E173" s="67">
        <v>43081</v>
      </c>
      <c r="F173" s="262" t="str">
        <f>LOOKUP($J173,Lookups!$A$3:$A$18, Lookups!$C$3:$C$18)</f>
        <v>Closed</v>
      </c>
      <c r="G173" s="11" t="s">
        <v>306</v>
      </c>
      <c r="H173" s="11"/>
      <c r="I173" s="11" t="s">
        <v>202</v>
      </c>
      <c r="J173" s="11" t="s">
        <v>310</v>
      </c>
      <c r="K173" s="263" t="str">
        <f>LOOKUP(J173,Lookups!$A$3:$A$20,Lookups!$B$3:$B$20)</f>
        <v>End of process</v>
      </c>
      <c r="L173" s="79">
        <v>43454</v>
      </c>
      <c r="M173" s="108"/>
      <c r="N173" s="156"/>
      <c r="O173" s="9" t="s">
        <v>219</v>
      </c>
      <c r="P173" s="136" t="s">
        <v>61</v>
      </c>
      <c r="Q173" s="136"/>
      <c r="R173" s="149"/>
      <c r="S173" s="155"/>
      <c r="T173" s="136" t="str">
        <f t="shared" si="8"/>
        <v xml:space="preserve"> </v>
      </c>
      <c r="U173" s="131"/>
      <c r="V173" s="124" t="str">
        <f t="shared" si="9"/>
        <v>No</v>
      </c>
      <c r="W173" s="125"/>
    </row>
    <row r="174" spans="1:23" ht="60" customHeight="1" x14ac:dyDescent="0.35">
      <c r="A174" s="114" t="s">
        <v>576</v>
      </c>
      <c r="B174" s="64"/>
      <c r="C174" s="151" t="s">
        <v>577</v>
      </c>
      <c r="D174" s="31" t="s">
        <v>219</v>
      </c>
      <c r="E174" s="65">
        <v>42891</v>
      </c>
      <c r="F174" s="262" t="str">
        <f>LOOKUP($J174,Lookups!$A$3:$A$18, Lookups!$C$3:$C$18)</f>
        <v>Closed</v>
      </c>
      <c r="G174" s="11" t="s">
        <v>306</v>
      </c>
      <c r="H174" s="11"/>
      <c r="I174" s="66" t="s">
        <v>202</v>
      </c>
      <c r="J174" s="11" t="s">
        <v>310</v>
      </c>
      <c r="K174" s="263" t="str">
        <f>LOOKUP(J174,Lookups!$A$3:$A$20,Lookups!$B$3:$B$20)</f>
        <v>End of process</v>
      </c>
      <c r="L174" s="79">
        <v>43454</v>
      </c>
      <c r="M174" s="31"/>
      <c r="N174" s="174"/>
      <c r="O174" s="31" t="s">
        <v>61</v>
      </c>
      <c r="P174" s="174" t="s">
        <v>61</v>
      </c>
      <c r="Q174" s="134"/>
      <c r="R174" s="135"/>
      <c r="S174" s="135"/>
      <c r="T174" s="136" t="str">
        <f t="shared" si="8"/>
        <v xml:space="preserve"> </v>
      </c>
      <c r="U174" s="131"/>
      <c r="V174" s="124" t="str">
        <f t="shared" si="9"/>
        <v>No</v>
      </c>
      <c r="W174" s="125"/>
    </row>
    <row r="175" spans="1:23" ht="60" customHeight="1" x14ac:dyDescent="0.35">
      <c r="A175" s="114" t="s">
        <v>574</v>
      </c>
      <c r="B175" s="64" t="s">
        <v>437</v>
      </c>
      <c r="C175" s="151" t="s">
        <v>575</v>
      </c>
      <c r="D175" s="31" t="s">
        <v>570</v>
      </c>
      <c r="E175" s="65">
        <v>42888</v>
      </c>
      <c r="F175" s="262" t="str">
        <f>LOOKUP($J175,Lookups!$A$3:$A$18, Lookups!$C$3:$C$18)</f>
        <v>Closed</v>
      </c>
      <c r="G175" s="11" t="s">
        <v>422</v>
      </c>
      <c r="H175" s="11"/>
      <c r="I175" s="11" t="s">
        <v>230</v>
      </c>
      <c r="J175" s="11" t="s">
        <v>226</v>
      </c>
      <c r="K175" s="263" t="str">
        <f>LOOKUP(J175,Lookups!$A$3:$A$20,Lookups!$B$3:$B$20)</f>
        <v>Effective date</v>
      </c>
      <c r="L175" s="79">
        <v>42947</v>
      </c>
      <c r="M175" s="31"/>
      <c r="N175" s="174"/>
      <c r="O175" s="31" t="s">
        <v>61</v>
      </c>
      <c r="P175" s="174" t="s">
        <v>61</v>
      </c>
      <c r="Q175" s="134" t="s">
        <v>14</v>
      </c>
      <c r="R175" s="135">
        <v>42891</v>
      </c>
      <c r="S175" s="135">
        <v>42891</v>
      </c>
      <c r="T175" s="136" t="str">
        <f t="shared" si="8"/>
        <v>Y</v>
      </c>
      <c r="U175" s="131"/>
      <c r="V175" s="124" t="str">
        <f t="shared" si="9"/>
        <v>No</v>
      </c>
      <c r="W175" s="125"/>
    </row>
    <row r="176" spans="1:23" ht="60" customHeight="1" x14ac:dyDescent="0.35">
      <c r="A176" s="115" t="s">
        <v>571</v>
      </c>
      <c r="B176" s="61" t="s">
        <v>441</v>
      </c>
      <c r="C176" s="151" t="s">
        <v>620</v>
      </c>
      <c r="D176" s="9" t="s">
        <v>278</v>
      </c>
      <c r="E176" s="10">
        <v>43039</v>
      </c>
      <c r="F176" s="262" t="str">
        <f>LOOKUP($J176,Lookups!$A$3:$A$18, Lookups!$C$3:$C$18)</f>
        <v>Closed</v>
      </c>
      <c r="G176" s="11" t="s">
        <v>306</v>
      </c>
      <c r="H176" s="11"/>
      <c r="I176" s="11" t="s">
        <v>230</v>
      </c>
      <c r="J176" s="11" t="s">
        <v>310</v>
      </c>
      <c r="K176" s="263" t="str">
        <f>LOOKUP(J176,Lookups!$A$3:$A$20,Lookups!$B$3:$B$20)</f>
        <v>End of process</v>
      </c>
      <c r="L176" s="79">
        <v>43308</v>
      </c>
      <c r="M176" s="9"/>
      <c r="N176" s="174"/>
      <c r="O176" s="9" t="s">
        <v>233</v>
      </c>
      <c r="P176" s="174">
        <v>7</v>
      </c>
      <c r="Q176" s="136" t="s">
        <v>640</v>
      </c>
      <c r="R176" s="135">
        <v>43116</v>
      </c>
      <c r="S176" s="135">
        <v>43116</v>
      </c>
      <c r="T176" s="136" t="str">
        <f t="shared" si="8"/>
        <v>Y</v>
      </c>
      <c r="U176" s="131"/>
      <c r="V176" s="124" t="str">
        <f t="shared" si="9"/>
        <v>No</v>
      </c>
      <c r="W176" s="125"/>
    </row>
    <row r="177" spans="1:23" ht="60" customHeight="1" x14ac:dyDescent="0.35">
      <c r="A177" s="115" t="s">
        <v>571</v>
      </c>
      <c r="B177" s="61" t="s">
        <v>442</v>
      </c>
      <c r="C177" s="151" t="s">
        <v>595</v>
      </c>
      <c r="D177" s="9" t="s">
        <v>141</v>
      </c>
      <c r="E177" s="10">
        <v>42986</v>
      </c>
      <c r="F177" s="262" t="str">
        <f>LOOKUP($J177,Lookups!$A$3:$A$18, Lookups!$C$3:$C$18)</f>
        <v>Closed</v>
      </c>
      <c r="G177" s="11" t="s">
        <v>306</v>
      </c>
      <c r="H177" s="11"/>
      <c r="I177" s="11" t="s">
        <v>230</v>
      </c>
      <c r="J177" s="11" t="s">
        <v>310</v>
      </c>
      <c r="K177" s="263" t="str">
        <f>LOOKUP(J177,Lookups!$A$3:$A$20,Lookups!$B$3:$B$20)</f>
        <v>End of process</v>
      </c>
      <c r="L177" s="79">
        <v>43308</v>
      </c>
      <c r="M177" s="9"/>
      <c r="N177" s="174"/>
      <c r="O177" s="9" t="s">
        <v>233</v>
      </c>
      <c r="P177" s="174">
        <v>7</v>
      </c>
      <c r="Q177" s="136" t="s">
        <v>640</v>
      </c>
      <c r="R177" s="135">
        <v>43116</v>
      </c>
      <c r="S177" s="135">
        <v>43035</v>
      </c>
      <c r="T177" s="136" t="str">
        <f t="shared" si="8"/>
        <v>Y</v>
      </c>
      <c r="U177" s="131"/>
      <c r="V177" s="124" t="str">
        <f t="shared" si="9"/>
        <v>No</v>
      </c>
      <c r="W177" s="125"/>
    </row>
    <row r="178" spans="1:23" ht="60" customHeight="1" x14ac:dyDescent="0.35">
      <c r="A178" s="115" t="s">
        <v>571</v>
      </c>
      <c r="B178" s="61"/>
      <c r="C178" s="151" t="s">
        <v>572</v>
      </c>
      <c r="D178" s="31" t="s">
        <v>333</v>
      </c>
      <c r="E178" s="10">
        <v>42865</v>
      </c>
      <c r="F178" s="262" t="str">
        <f>LOOKUP($J178,Lookups!$A$3:$A$18, Lookups!$C$3:$C$18)</f>
        <v>Closed</v>
      </c>
      <c r="G178" s="11" t="s">
        <v>306</v>
      </c>
      <c r="H178" s="11"/>
      <c r="I178" s="11" t="s">
        <v>230</v>
      </c>
      <c r="J178" s="11" t="s">
        <v>310</v>
      </c>
      <c r="K178" s="263" t="str">
        <f>LOOKUP(J178,Lookups!$A$3:$A$20,Lookups!$B$3:$B$20)</f>
        <v>End of process</v>
      </c>
      <c r="L178" s="79">
        <v>43308</v>
      </c>
      <c r="M178" s="9"/>
      <c r="N178" s="174"/>
      <c r="O178" s="9" t="s">
        <v>233</v>
      </c>
      <c r="P178" s="174">
        <v>7</v>
      </c>
      <c r="Q178" s="136" t="s">
        <v>596</v>
      </c>
      <c r="R178" s="155">
        <v>43020</v>
      </c>
      <c r="S178" s="135">
        <v>42998</v>
      </c>
      <c r="T178" s="136" t="str">
        <f t="shared" si="8"/>
        <v>Y</v>
      </c>
      <c r="U178" s="131"/>
      <c r="V178" s="124" t="str">
        <f t="shared" si="9"/>
        <v>No</v>
      </c>
      <c r="W178" s="125"/>
    </row>
    <row r="179" spans="1:23" ht="60" customHeight="1" x14ac:dyDescent="0.35">
      <c r="A179" s="115" t="s">
        <v>568</v>
      </c>
      <c r="B179" s="61"/>
      <c r="C179" s="151" t="s">
        <v>569</v>
      </c>
      <c r="D179" s="9" t="s">
        <v>233</v>
      </c>
      <c r="E179" s="10">
        <v>42858</v>
      </c>
      <c r="F179" s="262" t="str">
        <f>LOOKUP($J179,Lookups!$A$3:$A$18, Lookups!$C$3:$C$18)</f>
        <v>Closed</v>
      </c>
      <c r="G179" s="11" t="s">
        <v>401</v>
      </c>
      <c r="H179" s="11"/>
      <c r="I179" s="11" t="s">
        <v>230</v>
      </c>
      <c r="J179" s="11" t="s">
        <v>226</v>
      </c>
      <c r="K179" s="263" t="str">
        <f>LOOKUP(J179,Lookups!$A$3:$A$20,Lookups!$B$3:$B$20)</f>
        <v>Effective date</v>
      </c>
      <c r="L179" s="79">
        <v>42887</v>
      </c>
      <c r="M179" s="9"/>
      <c r="N179" s="174"/>
      <c r="O179" s="9" t="s">
        <v>233</v>
      </c>
      <c r="P179" s="174" t="s">
        <v>61</v>
      </c>
      <c r="Q179" s="134" t="s">
        <v>14</v>
      </c>
      <c r="R179" s="135">
        <v>42860</v>
      </c>
      <c r="S179" s="135">
        <v>42860</v>
      </c>
      <c r="T179" s="136" t="str">
        <f t="shared" si="8"/>
        <v>Y</v>
      </c>
      <c r="U179" s="131"/>
      <c r="V179" s="124" t="str">
        <f t="shared" si="9"/>
        <v>No</v>
      </c>
      <c r="W179" s="125"/>
    </row>
    <row r="180" spans="1:23" ht="60" customHeight="1" x14ac:dyDescent="0.35">
      <c r="A180" s="115" t="s">
        <v>567</v>
      </c>
      <c r="B180" s="61" t="s">
        <v>437</v>
      </c>
      <c r="C180" s="150" t="s">
        <v>566</v>
      </c>
      <c r="D180" s="141" t="s">
        <v>570</v>
      </c>
      <c r="E180" s="10">
        <v>42832</v>
      </c>
      <c r="F180" s="262" t="str">
        <f>LOOKUP($J180,Lookups!$A$3:$A$18, Lookups!$C$3:$C$18)</f>
        <v>Closed</v>
      </c>
      <c r="G180" s="11" t="s">
        <v>422</v>
      </c>
      <c r="H180" s="11"/>
      <c r="I180" s="11" t="s">
        <v>230</v>
      </c>
      <c r="J180" s="11" t="s">
        <v>226</v>
      </c>
      <c r="K180" s="263" t="str">
        <f>LOOKUP(J180,Lookups!$A$3:$A$20,Lookups!$B$3:$B$20)</f>
        <v>Effective date</v>
      </c>
      <c r="L180" s="79">
        <v>42887</v>
      </c>
      <c r="M180" s="9"/>
      <c r="N180" s="174"/>
      <c r="O180" s="141" t="s">
        <v>570</v>
      </c>
      <c r="P180" s="174" t="s">
        <v>61</v>
      </c>
      <c r="Q180" s="134" t="s">
        <v>14</v>
      </c>
      <c r="R180" s="135">
        <v>42845</v>
      </c>
      <c r="S180" s="135">
        <v>42845</v>
      </c>
      <c r="T180" s="136" t="str">
        <f t="shared" si="8"/>
        <v>Y</v>
      </c>
      <c r="U180" s="131"/>
      <c r="V180" s="124" t="str">
        <f t="shared" si="9"/>
        <v>No</v>
      </c>
      <c r="W180" s="125"/>
    </row>
    <row r="181" spans="1:23" ht="60" customHeight="1" x14ac:dyDescent="0.35">
      <c r="A181" s="115" t="s">
        <v>564</v>
      </c>
      <c r="B181" s="61" t="s">
        <v>437</v>
      </c>
      <c r="C181" s="151" t="s">
        <v>565</v>
      </c>
      <c r="D181" s="9" t="s">
        <v>219</v>
      </c>
      <c r="E181" s="10">
        <v>42831</v>
      </c>
      <c r="F181" s="262" t="str">
        <f>LOOKUP($J181,Lookups!$A$3:$A$18, Lookups!$C$3:$C$18)</f>
        <v>Closed</v>
      </c>
      <c r="G181" s="11" t="s">
        <v>422</v>
      </c>
      <c r="H181" s="11"/>
      <c r="I181" s="11" t="s">
        <v>319</v>
      </c>
      <c r="J181" s="11" t="s">
        <v>226</v>
      </c>
      <c r="K181" s="263" t="str">
        <f>LOOKUP(J181,Lookups!$A$3:$A$20,Lookups!$B$3:$B$20)</f>
        <v>Effective date</v>
      </c>
      <c r="L181" s="79">
        <v>43049</v>
      </c>
      <c r="M181" s="9" t="s">
        <v>531</v>
      </c>
      <c r="N181" s="174" t="s">
        <v>61</v>
      </c>
      <c r="O181" s="9" t="s">
        <v>219</v>
      </c>
      <c r="P181" s="174" t="s">
        <v>61</v>
      </c>
      <c r="Q181" s="136" t="s">
        <v>588</v>
      </c>
      <c r="R181" s="155">
        <v>42986</v>
      </c>
      <c r="S181" s="155">
        <v>42985</v>
      </c>
      <c r="T181" s="136" t="str">
        <f t="shared" si="8"/>
        <v>Y</v>
      </c>
      <c r="U181" s="131"/>
      <c r="V181" s="124" t="str">
        <f t="shared" si="9"/>
        <v>No</v>
      </c>
      <c r="W181" s="125"/>
    </row>
    <row r="182" spans="1:23" ht="60" customHeight="1" x14ac:dyDescent="0.35">
      <c r="A182" s="115" t="s">
        <v>562</v>
      </c>
      <c r="B182" s="61" t="s">
        <v>437</v>
      </c>
      <c r="C182" s="150" t="s">
        <v>563</v>
      </c>
      <c r="D182" s="9" t="s">
        <v>337</v>
      </c>
      <c r="E182" s="10">
        <v>42825</v>
      </c>
      <c r="F182" s="262" t="str">
        <f>LOOKUP($J182,Lookups!$A$3:$A$18, Lookups!$C$3:$C$18)</f>
        <v>Closed</v>
      </c>
      <c r="G182" s="11" t="s">
        <v>422</v>
      </c>
      <c r="H182" s="11"/>
      <c r="I182" s="11" t="s">
        <v>230</v>
      </c>
      <c r="J182" s="11" t="s">
        <v>226</v>
      </c>
      <c r="K182" s="263" t="str">
        <f>LOOKUP(J182,Lookups!$A$3:$A$20,Lookups!$B$3:$B$20)</f>
        <v>Effective date</v>
      </c>
      <c r="L182" s="79">
        <v>42989</v>
      </c>
      <c r="M182" s="9" t="s">
        <v>531</v>
      </c>
      <c r="N182" s="174" t="s">
        <v>61</v>
      </c>
      <c r="O182" s="141" t="s">
        <v>570</v>
      </c>
      <c r="P182" s="174">
        <v>6</v>
      </c>
      <c r="Q182" s="177" t="s">
        <v>580</v>
      </c>
      <c r="R182" s="178">
        <v>42922</v>
      </c>
      <c r="S182" s="135">
        <v>42907</v>
      </c>
      <c r="T182" s="136" t="str">
        <f t="shared" si="8"/>
        <v>Y</v>
      </c>
      <c r="U182" s="131"/>
      <c r="V182" s="124" t="str">
        <f t="shared" si="9"/>
        <v>No</v>
      </c>
      <c r="W182" s="125"/>
    </row>
    <row r="183" spans="1:23" ht="60" customHeight="1" x14ac:dyDescent="0.35">
      <c r="A183" s="115" t="s">
        <v>558</v>
      </c>
      <c r="B183" s="61"/>
      <c r="C183" s="151" t="s">
        <v>559</v>
      </c>
      <c r="D183" s="9" t="s">
        <v>300</v>
      </c>
      <c r="E183" s="10">
        <v>42802</v>
      </c>
      <c r="F183" s="262" t="str">
        <f>LOOKUP($J183,Lookups!$A$3:$A$18, Lookups!$C$3:$C$18)</f>
        <v>Closed</v>
      </c>
      <c r="G183" s="11" t="s">
        <v>306</v>
      </c>
      <c r="H183" s="11"/>
      <c r="I183" s="11" t="s">
        <v>230</v>
      </c>
      <c r="J183" s="11" t="s">
        <v>419</v>
      </c>
      <c r="K183" s="263" t="str">
        <f>LOOKUP(J183,Lookups!$A$3:$A$20,Lookups!$B$3:$B$20)</f>
        <v>End of process</v>
      </c>
      <c r="L183" s="79">
        <v>42900</v>
      </c>
      <c r="M183" s="9" t="s">
        <v>531</v>
      </c>
      <c r="N183" s="174" t="s">
        <v>61</v>
      </c>
      <c r="O183" s="179" t="s">
        <v>61</v>
      </c>
      <c r="P183" s="180" t="s">
        <v>61</v>
      </c>
      <c r="Q183" s="68" t="s">
        <v>63</v>
      </c>
      <c r="R183" s="168"/>
      <c r="S183" s="181"/>
      <c r="T183" s="136" t="str">
        <f t="shared" si="8"/>
        <v xml:space="preserve"> </v>
      </c>
      <c r="U183" s="166"/>
      <c r="V183" s="124" t="str">
        <f t="shared" si="9"/>
        <v>No</v>
      </c>
      <c r="W183" s="125"/>
    </row>
    <row r="184" spans="1:23" ht="60" customHeight="1" x14ac:dyDescent="0.35">
      <c r="A184" s="115" t="s">
        <v>556</v>
      </c>
      <c r="B184" s="61" t="s">
        <v>437</v>
      </c>
      <c r="C184" s="182" t="s">
        <v>557</v>
      </c>
      <c r="D184" s="9" t="s">
        <v>570</v>
      </c>
      <c r="E184" s="10">
        <v>42801</v>
      </c>
      <c r="F184" s="262" t="str">
        <f>LOOKUP($J184,Lookups!$A$3:$A$18, Lookups!$C$3:$C$18)</f>
        <v>Closed</v>
      </c>
      <c r="G184" s="11" t="s">
        <v>422</v>
      </c>
      <c r="H184" s="11"/>
      <c r="I184" s="11" t="s">
        <v>230</v>
      </c>
      <c r="J184" s="11" t="s">
        <v>226</v>
      </c>
      <c r="K184" s="263" t="str">
        <f>LOOKUP(J184,Lookups!$A$3:$A$20,Lookups!$B$3:$B$20)</f>
        <v>Effective date</v>
      </c>
      <c r="L184" s="79">
        <v>43021</v>
      </c>
      <c r="M184" s="9" t="s">
        <v>141</v>
      </c>
      <c r="N184" s="174" t="s">
        <v>61</v>
      </c>
      <c r="O184" s="141" t="s">
        <v>570</v>
      </c>
      <c r="P184" s="174" t="s">
        <v>61</v>
      </c>
      <c r="Q184" s="136" t="s">
        <v>585</v>
      </c>
      <c r="R184" s="155">
        <v>42957</v>
      </c>
      <c r="S184" s="135">
        <v>42956</v>
      </c>
      <c r="T184" s="136" t="str">
        <f t="shared" si="8"/>
        <v>Y</v>
      </c>
      <c r="U184" s="171"/>
      <c r="V184" s="124" t="str">
        <f t="shared" si="9"/>
        <v>No</v>
      </c>
      <c r="W184" s="125"/>
    </row>
    <row r="185" spans="1:23" ht="60" customHeight="1" x14ac:dyDescent="0.35">
      <c r="A185" s="115" t="s">
        <v>553</v>
      </c>
      <c r="B185" s="61" t="s">
        <v>439</v>
      </c>
      <c r="C185" s="31" t="s">
        <v>560</v>
      </c>
      <c r="D185" s="9" t="s">
        <v>141</v>
      </c>
      <c r="E185" s="10">
        <v>42772</v>
      </c>
      <c r="F185" s="262" t="str">
        <f>LOOKUP($J185,Lookups!$A$3:$A$18, Lookups!$C$3:$C$18)</f>
        <v>Closed</v>
      </c>
      <c r="G185" s="11" t="s">
        <v>339</v>
      </c>
      <c r="H185" s="11"/>
      <c r="I185" s="11" t="s">
        <v>430</v>
      </c>
      <c r="J185" s="11" t="s">
        <v>419</v>
      </c>
      <c r="K185" s="263" t="str">
        <f>LOOKUP(J185,Lookups!$A$3:$A$20,Lookups!$B$3:$B$20)</f>
        <v>End of process</v>
      </c>
      <c r="L185" s="79">
        <v>42815</v>
      </c>
      <c r="M185" s="108"/>
      <c r="N185" s="156"/>
      <c r="O185" s="9" t="s">
        <v>141</v>
      </c>
      <c r="P185" s="174" t="s">
        <v>61</v>
      </c>
      <c r="Q185" s="177" t="s">
        <v>138</v>
      </c>
      <c r="R185" s="169"/>
      <c r="S185" s="170"/>
      <c r="T185" s="136" t="str">
        <f t="shared" si="8"/>
        <v xml:space="preserve"> </v>
      </c>
      <c r="U185" s="183" t="s">
        <v>61</v>
      </c>
      <c r="V185" s="124" t="str">
        <f t="shared" si="9"/>
        <v>No</v>
      </c>
      <c r="W185" s="125"/>
    </row>
    <row r="186" spans="1:23" ht="60" customHeight="1" x14ac:dyDescent="0.35">
      <c r="A186" s="115" t="s">
        <v>551</v>
      </c>
      <c r="B186" s="61" t="s">
        <v>437</v>
      </c>
      <c r="C186" s="31" t="s">
        <v>552</v>
      </c>
      <c r="D186" s="9" t="s">
        <v>219</v>
      </c>
      <c r="E186" s="10">
        <v>42769</v>
      </c>
      <c r="F186" s="262" t="str">
        <f>LOOKUP($J186,Lookups!$A$3:$A$18, Lookups!$C$3:$C$18)</f>
        <v>Closed</v>
      </c>
      <c r="G186" s="11" t="s">
        <v>306</v>
      </c>
      <c r="H186" s="11"/>
      <c r="I186" s="11" t="s">
        <v>319</v>
      </c>
      <c r="J186" s="11" t="s">
        <v>226</v>
      </c>
      <c r="K186" s="263" t="str">
        <f>LOOKUP(J186,Lookups!$A$3:$A$20,Lookups!$B$3:$B$20)</f>
        <v>Effective date</v>
      </c>
      <c r="L186" s="79">
        <v>42958</v>
      </c>
      <c r="M186" s="108"/>
      <c r="N186" s="156"/>
      <c r="O186" s="9" t="s">
        <v>219</v>
      </c>
      <c r="P186" s="174" t="s">
        <v>61</v>
      </c>
      <c r="Q186" s="136" t="s">
        <v>573</v>
      </c>
      <c r="R186" s="155">
        <v>42895</v>
      </c>
      <c r="S186" s="135">
        <v>42881</v>
      </c>
      <c r="T186" s="136" t="str">
        <f t="shared" si="8"/>
        <v>Y</v>
      </c>
      <c r="U186" s="183" t="s">
        <v>61</v>
      </c>
      <c r="V186" s="124" t="str">
        <f t="shared" si="9"/>
        <v>No</v>
      </c>
      <c r="W186" s="125"/>
    </row>
    <row r="187" spans="1:23" ht="60" customHeight="1" x14ac:dyDescent="0.35">
      <c r="A187" s="115" t="s">
        <v>548</v>
      </c>
      <c r="B187" s="61" t="s">
        <v>437</v>
      </c>
      <c r="C187" s="31" t="s">
        <v>549</v>
      </c>
      <c r="D187" s="9" t="s">
        <v>570</v>
      </c>
      <c r="E187" s="10">
        <v>42746</v>
      </c>
      <c r="F187" s="262" t="str">
        <f>LOOKUP($J187,Lookups!$A$3:$A$18, Lookups!$C$3:$C$18)</f>
        <v>Closed</v>
      </c>
      <c r="G187" s="11" t="s">
        <v>422</v>
      </c>
      <c r="H187" s="11"/>
      <c r="I187" s="11" t="s">
        <v>230</v>
      </c>
      <c r="J187" s="11" t="s">
        <v>226</v>
      </c>
      <c r="K187" s="263" t="str">
        <f>LOOKUP(J187,Lookups!$A$3:$A$20,Lookups!$B$3:$B$20)</f>
        <v>Effective date</v>
      </c>
      <c r="L187" s="79">
        <v>42893</v>
      </c>
      <c r="M187" s="108"/>
      <c r="N187" s="156"/>
      <c r="O187" s="141" t="s">
        <v>570</v>
      </c>
      <c r="P187" s="174" t="s">
        <v>61</v>
      </c>
      <c r="Q187" s="136" t="s">
        <v>555</v>
      </c>
      <c r="R187" s="155">
        <v>42803</v>
      </c>
      <c r="S187" s="135">
        <v>42783</v>
      </c>
      <c r="T187" s="136" t="str">
        <f t="shared" si="8"/>
        <v>Y</v>
      </c>
      <c r="U187" s="183" t="s">
        <v>61</v>
      </c>
      <c r="V187" s="124" t="str">
        <f t="shared" si="9"/>
        <v>No</v>
      </c>
      <c r="W187" s="125"/>
    </row>
    <row r="188" spans="1:23" ht="60" customHeight="1" x14ac:dyDescent="0.35">
      <c r="A188" s="115" t="s">
        <v>546</v>
      </c>
      <c r="B188" s="61" t="s">
        <v>442</v>
      </c>
      <c r="C188" s="31" t="s">
        <v>554</v>
      </c>
      <c r="D188" s="9" t="s">
        <v>342</v>
      </c>
      <c r="E188" s="10">
        <v>42774</v>
      </c>
      <c r="F188" s="262" t="str">
        <f>LOOKUP($J188,Lookups!$A$3:$A$18, Lookups!$C$3:$C$18)</f>
        <v>Closed</v>
      </c>
      <c r="G188" s="11" t="s">
        <v>306</v>
      </c>
      <c r="H188" s="11"/>
      <c r="I188" s="11" t="s">
        <v>230</v>
      </c>
      <c r="J188" s="11" t="s">
        <v>419</v>
      </c>
      <c r="K188" s="263" t="str">
        <f>LOOKUP(J188,Lookups!$A$3:$A$20,Lookups!$B$3:$B$20)</f>
        <v>End of process</v>
      </c>
      <c r="L188" s="79">
        <v>42804</v>
      </c>
      <c r="M188" s="108"/>
      <c r="N188" s="156"/>
      <c r="O188" s="141" t="s">
        <v>570</v>
      </c>
      <c r="P188" s="174" t="s">
        <v>61</v>
      </c>
      <c r="Q188" s="136" t="s">
        <v>555</v>
      </c>
      <c r="R188" s="155">
        <v>42803</v>
      </c>
      <c r="S188" s="135">
        <v>42783</v>
      </c>
      <c r="T188" s="136" t="str">
        <f t="shared" si="8"/>
        <v>Y</v>
      </c>
      <c r="U188" s="183"/>
      <c r="V188" s="124" t="str">
        <f t="shared" si="9"/>
        <v>No</v>
      </c>
      <c r="W188" s="125"/>
    </row>
    <row r="189" spans="1:23" ht="60" customHeight="1" x14ac:dyDescent="0.35">
      <c r="A189" s="115" t="s">
        <v>546</v>
      </c>
      <c r="B189" s="61"/>
      <c r="C189" s="31" t="s">
        <v>547</v>
      </c>
      <c r="D189" s="9" t="s">
        <v>570</v>
      </c>
      <c r="E189" s="10">
        <v>42744</v>
      </c>
      <c r="F189" s="262" t="str">
        <f>LOOKUP($J189,Lookups!$A$3:$A$18, Lookups!$C$3:$C$18)</f>
        <v>Closed</v>
      </c>
      <c r="G189" s="11" t="s">
        <v>306</v>
      </c>
      <c r="H189" s="11"/>
      <c r="I189" s="11" t="s">
        <v>230</v>
      </c>
      <c r="J189" s="11" t="s">
        <v>226</v>
      </c>
      <c r="K189" s="263" t="str">
        <f>LOOKUP(J189,Lookups!$A$3:$A$20,Lookups!$B$3:$B$20)</f>
        <v>Effective date</v>
      </c>
      <c r="L189" s="79">
        <v>42877</v>
      </c>
      <c r="M189" s="108"/>
      <c r="N189" s="156"/>
      <c r="O189" s="141" t="s">
        <v>570</v>
      </c>
      <c r="P189" s="174" t="s">
        <v>61</v>
      </c>
      <c r="Q189" s="136" t="s">
        <v>550</v>
      </c>
      <c r="R189" s="155">
        <v>42775</v>
      </c>
      <c r="S189" s="135">
        <v>42783</v>
      </c>
      <c r="T189" s="136" t="str">
        <f t="shared" si="8"/>
        <v>N</v>
      </c>
      <c r="U189" s="183" t="s">
        <v>61</v>
      </c>
      <c r="V189" s="124" t="str">
        <f t="shared" si="9"/>
        <v>No</v>
      </c>
      <c r="W189" s="125"/>
    </row>
    <row r="190" spans="1:23" ht="60" customHeight="1" x14ac:dyDescent="0.35">
      <c r="A190" s="115" t="s">
        <v>544</v>
      </c>
      <c r="B190" s="61" t="s">
        <v>437</v>
      </c>
      <c r="C190" s="31" t="s">
        <v>545</v>
      </c>
      <c r="D190" s="9" t="s">
        <v>570</v>
      </c>
      <c r="E190" s="10">
        <v>42744</v>
      </c>
      <c r="F190" s="262" t="str">
        <f>LOOKUP($J190,Lookups!$A$3:$A$18, Lookups!$C$3:$C$18)</f>
        <v>Closed</v>
      </c>
      <c r="G190" s="11" t="s">
        <v>422</v>
      </c>
      <c r="H190" s="11"/>
      <c r="I190" s="11" t="s">
        <v>230</v>
      </c>
      <c r="J190" s="11" t="s">
        <v>226</v>
      </c>
      <c r="K190" s="263" t="str">
        <f>LOOKUP(J190,Lookups!$A$3:$A$20,Lookups!$B$3:$B$20)</f>
        <v>Effective date</v>
      </c>
      <c r="L190" s="79">
        <v>42870</v>
      </c>
      <c r="M190" s="108"/>
      <c r="N190" s="156"/>
      <c r="O190" s="141" t="s">
        <v>570</v>
      </c>
      <c r="P190" s="174" t="s">
        <v>61</v>
      </c>
      <c r="Q190" s="136" t="s">
        <v>550</v>
      </c>
      <c r="R190" s="155">
        <v>42775</v>
      </c>
      <c r="S190" s="135">
        <v>42767</v>
      </c>
      <c r="T190" s="136" t="str">
        <f t="shared" si="8"/>
        <v>Y</v>
      </c>
      <c r="U190" s="183" t="s">
        <v>61</v>
      </c>
      <c r="V190" s="124" t="str">
        <f t="shared" si="9"/>
        <v>No</v>
      </c>
      <c r="W190" s="125"/>
    </row>
    <row r="191" spans="1:23" ht="60" customHeight="1" x14ac:dyDescent="0.35">
      <c r="A191" s="115" t="s">
        <v>539</v>
      </c>
      <c r="B191" s="61"/>
      <c r="C191" s="31" t="s">
        <v>540</v>
      </c>
      <c r="D191" s="9" t="s">
        <v>309</v>
      </c>
      <c r="E191" s="10">
        <v>42711</v>
      </c>
      <c r="F191" s="262" t="str">
        <f>LOOKUP($J191,Lookups!$A$3:$A$18, Lookups!$C$3:$C$18)</f>
        <v>Closed</v>
      </c>
      <c r="G191" s="11" t="s">
        <v>306</v>
      </c>
      <c r="H191" s="11"/>
      <c r="I191" s="11" t="s">
        <v>319</v>
      </c>
      <c r="J191" s="11" t="s">
        <v>226</v>
      </c>
      <c r="K191" s="263" t="str">
        <f>LOOKUP(J191,Lookups!$A$3:$A$20,Lookups!$B$3:$B$20)</f>
        <v>Effective date</v>
      </c>
      <c r="L191" s="79">
        <v>43159</v>
      </c>
      <c r="M191" s="108"/>
      <c r="N191" s="156"/>
      <c r="O191" s="9" t="s">
        <v>219</v>
      </c>
      <c r="P191" s="174" t="s">
        <v>61</v>
      </c>
      <c r="Q191" s="184" t="s">
        <v>63</v>
      </c>
      <c r="R191" s="168"/>
      <c r="S191" s="181"/>
      <c r="T191" s="136" t="str">
        <f t="shared" si="8"/>
        <v xml:space="preserve"> </v>
      </c>
      <c r="U191" s="183"/>
      <c r="V191" s="124" t="str">
        <f t="shared" si="9"/>
        <v>No</v>
      </c>
      <c r="W191" s="125"/>
    </row>
    <row r="192" spans="1:23" ht="39" customHeight="1" x14ac:dyDescent="0.35">
      <c r="A192" s="115" t="s">
        <v>537</v>
      </c>
      <c r="B192" s="61" t="s">
        <v>437</v>
      </c>
      <c r="C192" s="31" t="s">
        <v>538</v>
      </c>
      <c r="D192" s="9" t="s">
        <v>570</v>
      </c>
      <c r="E192" s="10">
        <v>42709</v>
      </c>
      <c r="F192" s="262" t="str">
        <f>LOOKUP($J192,Lookups!$A$3:$A$18, Lookups!$C$3:$C$18)</f>
        <v>Closed</v>
      </c>
      <c r="G192" s="11" t="s">
        <v>422</v>
      </c>
      <c r="H192" s="11"/>
      <c r="I192" s="11" t="s">
        <v>230</v>
      </c>
      <c r="J192" s="11" t="s">
        <v>226</v>
      </c>
      <c r="K192" s="263" t="str">
        <f>LOOKUP(J192,Lookups!$A$3:$A$20,Lookups!$B$3:$B$20)</f>
        <v>Effective date</v>
      </c>
      <c r="L192" s="79" t="s">
        <v>135</v>
      </c>
      <c r="M192" s="108"/>
      <c r="N192" s="156"/>
      <c r="O192" s="141" t="s">
        <v>570</v>
      </c>
      <c r="P192" s="174" t="s">
        <v>61</v>
      </c>
      <c r="Q192" s="134" t="s">
        <v>550</v>
      </c>
      <c r="R192" s="155">
        <v>42775</v>
      </c>
      <c r="S192" s="135">
        <v>42755</v>
      </c>
      <c r="T192" s="136" t="str">
        <f t="shared" si="8"/>
        <v>Y</v>
      </c>
      <c r="U192" s="183" t="s">
        <v>61</v>
      </c>
      <c r="V192" s="124" t="str">
        <f t="shared" si="9"/>
        <v>No</v>
      </c>
      <c r="W192" s="125"/>
    </row>
    <row r="193" spans="1:23" ht="46.5" x14ac:dyDescent="0.35">
      <c r="A193" s="115" t="s">
        <v>536</v>
      </c>
      <c r="B193" s="61" t="s">
        <v>437</v>
      </c>
      <c r="C193" s="31" t="s">
        <v>542</v>
      </c>
      <c r="D193" s="9" t="s">
        <v>219</v>
      </c>
      <c r="E193" s="10">
        <v>42706</v>
      </c>
      <c r="F193" s="262" t="str">
        <f>LOOKUP($J193,Lookups!$A$3:$A$18, Lookups!$C$3:$C$18)</f>
        <v>Closed</v>
      </c>
      <c r="G193" s="11" t="s">
        <v>422</v>
      </c>
      <c r="H193" s="11"/>
      <c r="I193" s="11" t="s">
        <v>319</v>
      </c>
      <c r="J193" s="11" t="s">
        <v>226</v>
      </c>
      <c r="K193" s="263" t="str">
        <f>LOOKUP(J193,Lookups!$A$3:$A$20,Lookups!$B$3:$B$20)</f>
        <v>Effective date</v>
      </c>
      <c r="L193" s="79">
        <v>42958</v>
      </c>
      <c r="M193" s="108"/>
      <c r="N193" s="156"/>
      <c r="O193" s="9" t="s">
        <v>219</v>
      </c>
      <c r="P193" s="174" t="s">
        <v>61</v>
      </c>
      <c r="Q193" s="136" t="s">
        <v>550</v>
      </c>
      <c r="R193" s="155">
        <v>42775</v>
      </c>
      <c r="S193" s="135">
        <v>42754</v>
      </c>
      <c r="T193" s="136" t="str">
        <f t="shared" si="8"/>
        <v>Y</v>
      </c>
      <c r="U193" s="183" t="s">
        <v>61</v>
      </c>
      <c r="V193" s="124" t="str">
        <f t="shared" si="9"/>
        <v>No</v>
      </c>
      <c r="W193" s="125"/>
    </row>
    <row r="194" spans="1:23" ht="46.5" x14ac:dyDescent="0.35">
      <c r="A194" s="115" t="s">
        <v>534</v>
      </c>
      <c r="B194" s="61" t="s">
        <v>437</v>
      </c>
      <c r="C194" s="31" t="s">
        <v>535</v>
      </c>
      <c r="D194" s="9" t="s">
        <v>570</v>
      </c>
      <c r="E194" s="10">
        <v>42704</v>
      </c>
      <c r="F194" s="262" t="str">
        <f>LOOKUP($J194,Lookups!$A$3:$A$18, Lookups!$C$3:$C$18)</f>
        <v>Closed</v>
      </c>
      <c r="G194" s="11" t="s">
        <v>422</v>
      </c>
      <c r="H194" s="11"/>
      <c r="I194" s="11" t="s">
        <v>79</v>
      </c>
      <c r="J194" s="11" t="s">
        <v>226</v>
      </c>
      <c r="K194" s="263" t="str">
        <f>LOOKUP(J194,Lookups!$A$3:$A$20,Lookups!$B$3:$B$20)</f>
        <v>Effective date</v>
      </c>
      <c r="L194" s="79" t="s">
        <v>135</v>
      </c>
      <c r="M194" s="108"/>
      <c r="N194" s="156"/>
      <c r="O194" s="141" t="s">
        <v>570</v>
      </c>
      <c r="P194" s="174" t="s">
        <v>61</v>
      </c>
      <c r="Q194" s="136" t="s">
        <v>555</v>
      </c>
      <c r="R194" s="155">
        <v>42803</v>
      </c>
      <c r="S194" s="135">
        <v>42782</v>
      </c>
      <c r="T194" s="136" t="str">
        <f t="shared" si="8"/>
        <v>Y</v>
      </c>
      <c r="U194" s="183" t="s">
        <v>61</v>
      </c>
      <c r="V194" s="124" t="str">
        <f t="shared" si="9"/>
        <v>No</v>
      </c>
      <c r="W194" s="125"/>
    </row>
    <row r="195" spans="1:23" ht="59.15" customHeight="1" x14ac:dyDescent="0.35">
      <c r="A195" s="115" t="s">
        <v>532</v>
      </c>
      <c r="B195" s="61" t="s">
        <v>437</v>
      </c>
      <c r="C195" s="31" t="s">
        <v>533</v>
      </c>
      <c r="D195" s="9" t="s">
        <v>233</v>
      </c>
      <c r="E195" s="10">
        <v>42682</v>
      </c>
      <c r="F195" s="262" t="str">
        <f>LOOKUP($J195,Lookups!$A$3:$A$18, Lookups!$C$3:$C$18)</f>
        <v>Closed</v>
      </c>
      <c r="G195" s="11" t="s">
        <v>422</v>
      </c>
      <c r="H195" s="11"/>
      <c r="I195" s="11" t="s">
        <v>230</v>
      </c>
      <c r="J195" s="11" t="s">
        <v>226</v>
      </c>
      <c r="K195" s="263" t="str">
        <f>LOOKUP(J195,Lookups!$A$3:$A$20,Lookups!$B$3:$B$20)</f>
        <v>Effective date</v>
      </c>
      <c r="L195" s="79">
        <v>42746</v>
      </c>
      <c r="M195" s="108"/>
      <c r="N195" s="156"/>
      <c r="O195" s="9" t="s">
        <v>233</v>
      </c>
      <c r="P195" s="174" t="s">
        <v>61</v>
      </c>
      <c r="Q195" s="134" t="s">
        <v>14</v>
      </c>
      <c r="R195" s="155">
        <v>42719</v>
      </c>
      <c r="S195" s="155">
        <v>42719</v>
      </c>
      <c r="T195" s="136" t="str">
        <f t="shared" si="8"/>
        <v>Y</v>
      </c>
      <c r="U195" s="185" t="s">
        <v>61</v>
      </c>
      <c r="V195" s="124" t="str">
        <f t="shared" si="9"/>
        <v>No</v>
      </c>
      <c r="W195" s="125"/>
    </row>
    <row r="196" spans="1:23" ht="60" customHeight="1" x14ac:dyDescent="0.35">
      <c r="A196" s="115" t="s">
        <v>530</v>
      </c>
      <c r="B196" s="61" t="s">
        <v>442</v>
      </c>
      <c r="C196" s="31" t="s">
        <v>543</v>
      </c>
      <c r="D196" s="9" t="s">
        <v>234</v>
      </c>
      <c r="E196" s="10">
        <v>42727</v>
      </c>
      <c r="F196" s="262" t="str">
        <f>LOOKUP($J196,Lookups!$A$3:$A$18, Lookups!$C$3:$C$18)</f>
        <v>Closed</v>
      </c>
      <c r="G196" s="11" t="s">
        <v>306</v>
      </c>
      <c r="H196" s="11"/>
      <c r="I196" s="11" t="s">
        <v>230</v>
      </c>
      <c r="J196" s="11" t="s">
        <v>226</v>
      </c>
      <c r="K196" s="263" t="str">
        <f>LOOKUP(J196,Lookups!$A$3:$A$20,Lookups!$B$3:$B$20)</f>
        <v>Effective date</v>
      </c>
      <c r="L196" s="79">
        <v>42786</v>
      </c>
      <c r="M196" s="108"/>
      <c r="N196" s="156"/>
      <c r="O196" s="141" t="s">
        <v>570</v>
      </c>
      <c r="P196" s="174" t="s">
        <v>61</v>
      </c>
      <c r="Q196" s="136" t="s">
        <v>550</v>
      </c>
      <c r="R196" s="155">
        <v>42754</v>
      </c>
      <c r="S196" s="155">
        <v>42754</v>
      </c>
      <c r="T196" s="136" t="str">
        <f t="shared" si="8"/>
        <v>Y</v>
      </c>
      <c r="U196" s="185" t="s">
        <v>61</v>
      </c>
      <c r="V196" s="124" t="str">
        <f t="shared" si="9"/>
        <v>No</v>
      </c>
      <c r="W196" s="125"/>
    </row>
    <row r="197" spans="1:23" ht="60" customHeight="1" x14ac:dyDescent="0.35">
      <c r="A197" s="115" t="s">
        <v>530</v>
      </c>
      <c r="B197" s="61"/>
      <c r="C197" s="31" t="s">
        <v>529</v>
      </c>
      <c r="D197" s="9" t="s">
        <v>570</v>
      </c>
      <c r="E197" s="10">
        <v>42681</v>
      </c>
      <c r="F197" s="262" t="str">
        <f>LOOKUP($J197,Lookups!$A$3:$A$18, Lookups!$C$3:$C$18)</f>
        <v>Closed</v>
      </c>
      <c r="G197" s="11" t="s">
        <v>306</v>
      </c>
      <c r="H197" s="11"/>
      <c r="I197" s="11" t="s">
        <v>230</v>
      </c>
      <c r="J197" s="11" t="s">
        <v>310</v>
      </c>
      <c r="K197" s="263" t="str">
        <f>LOOKUP(J197,Lookups!$A$3:$A$20,Lookups!$B$3:$B$20)</f>
        <v>End of process</v>
      </c>
      <c r="L197" s="79">
        <v>42783</v>
      </c>
      <c r="M197" s="108"/>
      <c r="N197" s="156"/>
      <c r="O197" s="141" t="s">
        <v>570</v>
      </c>
      <c r="P197" s="174" t="s">
        <v>61</v>
      </c>
      <c r="Q197" s="136" t="s">
        <v>541</v>
      </c>
      <c r="R197" s="155">
        <v>42745</v>
      </c>
      <c r="S197" s="135">
        <v>42747</v>
      </c>
      <c r="T197" s="136" t="str">
        <f t="shared" si="8"/>
        <v>N</v>
      </c>
      <c r="U197" s="185" t="s">
        <v>61</v>
      </c>
      <c r="V197" s="124" t="str">
        <f t="shared" si="9"/>
        <v>No</v>
      </c>
      <c r="W197" s="125"/>
    </row>
    <row r="198" spans="1:23" ht="60" customHeight="1" x14ac:dyDescent="0.35">
      <c r="A198" s="115" t="s">
        <v>527</v>
      </c>
      <c r="B198" s="61" t="s">
        <v>440</v>
      </c>
      <c r="C198" s="31" t="s">
        <v>528</v>
      </c>
      <c r="D198" s="9" t="s">
        <v>219</v>
      </c>
      <c r="E198" s="10">
        <v>42675</v>
      </c>
      <c r="F198" s="262" t="str">
        <f>LOOKUP($J198,Lookups!$A$3:$A$18, Lookups!$C$3:$C$18)</f>
        <v>Closed</v>
      </c>
      <c r="G198" s="11" t="s">
        <v>260</v>
      </c>
      <c r="H198" s="11"/>
      <c r="I198" s="11" t="s">
        <v>319</v>
      </c>
      <c r="J198" s="11" t="s">
        <v>226</v>
      </c>
      <c r="K198" s="263" t="str">
        <f>LOOKUP(J198,Lookups!$A$3:$A$20,Lookups!$B$3:$B$20)</f>
        <v>Effective date</v>
      </c>
      <c r="L198" s="79">
        <v>42713</v>
      </c>
      <c r="M198" s="9" t="s">
        <v>219</v>
      </c>
      <c r="N198" s="186" t="s">
        <v>61</v>
      </c>
      <c r="O198" s="9" t="s">
        <v>219</v>
      </c>
      <c r="P198" s="174" t="s">
        <v>61</v>
      </c>
      <c r="Q198" s="136" t="s">
        <v>162</v>
      </c>
      <c r="R198" s="155">
        <v>42691</v>
      </c>
      <c r="S198" s="155">
        <v>42691</v>
      </c>
      <c r="T198" s="136" t="str">
        <f t="shared" si="8"/>
        <v>Y</v>
      </c>
      <c r="U198" s="183" t="s">
        <v>61</v>
      </c>
      <c r="V198" s="124" t="str">
        <f t="shared" si="9"/>
        <v>No</v>
      </c>
      <c r="W198" s="125"/>
    </row>
    <row r="199" spans="1:23" ht="60" customHeight="1" x14ac:dyDescent="0.35">
      <c r="A199" s="115" t="s">
        <v>523</v>
      </c>
      <c r="B199" s="61" t="s">
        <v>437</v>
      </c>
      <c r="C199" s="31" t="s">
        <v>524</v>
      </c>
      <c r="D199" s="9" t="s">
        <v>219</v>
      </c>
      <c r="E199" s="10">
        <v>42653</v>
      </c>
      <c r="F199" s="262" t="str">
        <f>LOOKUP($J199,Lookups!$A$3:$A$18, Lookups!$C$3:$C$18)</f>
        <v>Closed</v>
      </c>
      <c r="G199" s="11" t="s">
        <v>306</v>
      </c>
      <c r="H199" s="11"/>
      <c r="I199" s="11" t="s">
        <v>319</v>
      </c>
      <c r="J199" s="11" t="s">
        <v>226</v>
      </c>
      <c r="K199" s="263" t="str">
        <f>LOOKUP(J199,Lookups!$A$3:$A$20,Lookups!$B$3:$B$20)</f>
        <v>Effective date</v>
      </c>
      <c r="L199" s="79">
        <v>42832</v>
      </c>
      <c r="M199" s="9" t="s">
        <v>219</v>
      </c>
      <c r="N199" s="186" t="s">
        <v>61</v>
      </c>
      <c r="O199" s="9" t="s">
        <v>219</v>
      </c>
      <c r="P199" s="174" t="s">
        <v>61</v>
      </c>
      <c r="Q199" s="134" t="s">
        <v>525</v>
      </c>
      <c r="R199" s="155">
        <v>42684</v>
      </c>
      <c r="S199" s="155">
        <v>42684</v>
      </c>
      <c r="T199" s="136" t="str">
        <f t="shared" si="8"/>
        <v>Y</v>
      </c>
      <c r="U199" s="183" t="s">
        <v>61</v>
      </c>
      <c r="V199" s="124" t="str">
        <f t="shared" si="9"/>
        <v>No</v>
      </c>
      <c r="W199" s="125"/>
    </row>
    <row r="200" spans="1:23" ht="46.5" x14ac:dyDescent="0.35">
      <c r="A200" s="115" t="s">
        <v>520</v>
      </c>
      <c r="B200" s="61"/>
      <c r="C200" s="31" t="s">
        <v>561</v>
      </c>
      <c r="D200" s="9" t="s">
        <v>219</v>
      </c>
      <c r="E200" s="10">
        <v>42653</v>
      </c>
      <c r="F200" s="262" t="str">
        <f>LOOKUP($J200,Lookups!$A$3:$A$18, Lookups!$C$3:$C$18)</f>
        <v>Closed</v>
      </c>
      <c r="G200" s="11" t="s">
        <v>306</v>
      </c>
      <c r="H200" s="11"/>
      <c r="I200" s="11" t="s">
        <v>261</v>
      </c>
      <c r="J200" s="11" t="s">
        <v>419</v>
      </c>
      <c r="K200" s="263" t="str">
        <f>LOOKUP(J200,Lookups!$A$3:$A$20,Lookups!$B$3:$B$20)</f>
        <v>End of process</v>
      </c>
      <c r="L200" s="79">
        <v>42690</v>
      </c>
      <c r="M200" s="9" t="s">
        <v>219</v>
      </c>
      <c r="N200" s="186" t="s">
        <v>61</v>
      </c>
      <c r="O200" s="9" t="s">
        <v>219</v>
      </c>
      <c r="P200" s="174" t="s">
        <v>61</v>
      </c>
      <c r="Q200" s="165" t="s">
        <v>64</v>
      </c>
      <c r="R200" s="187" t="s">
        <v>54</v>
      </c>
      <c r="S200" s="188"/>
      <c r="T200" s="136" t="str">
        <f t="shared" si="8"/>
        <v xml:space="preserve"> </v>
      </c>
      <c r="U200" s="189" t="s">
        <v>61</v>
      </c>
      <c r="V200" s="124" t="str">
        <f t="shared" si="9"/>
        <v>No</v>
      </c>
      <c r="W200" s="125"/>
    </row>
    <row r="201" spans="1:23" ht="46.5" x14ac:dyDescent="0.35">
      <c r="A201" s="115" t="s">
        <v>519</v>
      </c>
      <c r="B201" s="61" t="s">
        <v>437</v>
      </c>
      <c r="C201" s="31" t="s">
        <v>522</v>
      </c>
      <c r="D201" s="9" t="s">
        <v>219</v>
      </c>
      <c r="E201" s="10">
        <v>42653</v>
      </c>
      <c r="F201" s="262" t="str">
        <f>LOOKUP($J201,Lookups!$A$3:$A$18, Lookups!$C$3:$C$18)</f>
        <v>Closed</v>
      </c>
      <c r="G201" s="11" t="s">
        <v>422</v>
      </c>
      <c r="H201" s="11"/>
      <c r="I201" s="11" t="s">
        <v>319</v>
      </c>
      <c r="J201" s="11" t="s">
        <v>226</v>
      </c>
      <c r="K201" s="263" t="str">
        <f>LOOKUP(J201,Lookups!$A$3:$A$20,Lookups!$B$3:$B$20)</f>
        <v>Effective date</v>
      </c>
      <c r="L201" s="79">
        <v>42831</v>
      </c>
      <c r="M201" s="9" t="s">
        <v>219</v>
      </c>
      <c r="N201" s="186" t="s">
        <v>61</v>
      </c>
      <c r="O201" s="9" t="s">
        <v>219</v>
      </c>
      <c r="P201" s="174" t="s">
        <v>61</v>
      </c>
      <c r="Q201" s="136" t="s">
        <v>541</v>
      </c>
      <c r="R201" s="155">
        <v>42745</v>
      </c>
      <c r="S201" s="155">
        <v>42720</v>
      </c>
      <c r="T201" s="136" t="str">
        <f t="shared" si="8"/>
        <v>Y</v>
      </c>
      <c r="U201" s="183" t="s">
        <v>61</v>
      </c>
      <c r="V201" s="124" t="str">
        <f t="shared" si="9"/>
        <v>No</v>
      </c>
      <c r="W201" s="125"/>
    </row>
    <row r="202" spans="1:23" ht="60" customHeight="1" x14ac:dyDescent="0.35">
      <c r="A202" s="115" t="s">
        <v>518</v>
      </c>
      <c r="B202" s="61"/>
      <c r="C202" s="31" t="s">
        <v>521</v>
      </c>
      <c r="D202" s="9" t="s">
        <v>219</v>
      </c>
      <c r="E202" s="10">
        <v>42653</v>
      </c>
      <c r="F202" s="262" t="str">
        <f>LOOKUP($J202,Lookups!$A$3:$A$18, Lookups!$C$3:$C$18)</f>
        <v>Closed</v>
      </c>
      <c r="G202" s="11" t="s">
        <v>306</v>
      </c>
      <c r="H202" s="11"/>
      <c r="I202" s="11" t="s">
        <v>319</v>
      </c>
      <c r="J202" s="11" t="s">
        <v>226</v>
      </c>
      <c r="K202" s="263" t="str">
        <f>LOOKUP(J202,Lookups!$A$3:$A$20,Lookups!$B$3:$B$20)</f>
        <v>Effective date</v>
      </c>
      <c r="L202" s="79">
        <v>42831</v>
      </c>
      <c r="M202" s="9" t="s">
        <v>219</v>
      </c>
      <c r="N202" s="186" t="s">
        <v>61</v>
      </c>
      <c r="O202" s="9" t="s">
        <v>219</v>
      </c>
      <c r="P202" s="174" t="s">
        <v>61</v>
      </c>
      <c r="Q202" s="136" t="s">
        <v>541</v>
      </c>
      <c r="R202" s="155">
        <v>42745</v>
      </c>
      <c r="S202" s="135">
        <v>42727</v>
      </c>
      <c r="T202" s="136" t="str">
        <f t="shared" si="8"/>
        <v>Y</v>
      </c>
      <c r="U202" s="183" t="s">
        <v>61</v>
      </c>
      <c r="V202" s="124" t="str">
        <f t="shared" si="9"/>
        <v>No</v>
      </c>
      <c r="W202" s="125"/>
    </row>
    <row r="203" spans="1:23" ht="60" customHeight="1" x14ac:dyDescent="0.35">
      <c r="A203" s="115" t="s">
        <v>515</v>
      </c>
      <c r="B203" s="61"/>
      <c r="C203" s="63" t="s">
        <v>516</v>
      </c>
      <c r="D203" s="9" t="s">
        <v>233</v>
      </c>
      <c r="E203" s="10">
        <v>42650</v>
      </c>
      <c r="F203" s="262" t="str">
        <f>LOOKUP($J203,Lookups!$A$3:$A$18, Lookups!$C$3:$C$18)</f>
        <v>Closed</v>
      </c>
      <c r="G203" s="11" t="s">
        <v>306</v>
      </c>
      <c r="H203" s="11"/>
      <c r="I203" s="11" t="s">
        <v>229</v>
      </c>
      <c r="J203" s="11" t="s">
        <v>226</v>
      </c>
      <c r="K203" s="263" t="str">
        <f>LOOKUP(J203,Lookups!$A$3:$A$20,Lookups!$B$3:$B$20)</f>
        <v>Effective date</v>
      </c>
      <c r="L203" s="79">
        <v>42783</v>
      </c>
      <c r="M203" s="9" t="s">
        <v>219</v>
      </c>
      <c r="N203" s="186" t="s">
        <v>61</v>
      </c>
      <c r="O203" s="141" t="s">
        <v>517</v>
      </c>
      <c r="P203" s="174" t="s">
        <v>61</v>
      </c>
      <c r="Q203" s="136" t="s">
        <v>525</v>
      </c>
      <c r="R203" s="155">
        <v>42684</v>
      </c>
      <c r="S203" s="135">
        <v>42663</v>
      </c>
      <c r="T203" s="136" t="str">
        <f t="shared" si="8"/>
        <v>Y</v>
      </c>
      <c r="U203" s="183" t="s">
        <v>61</v>
      </c>
      <c r="V203" s="124" t="str">
        <f t="shared" si="9"/>
        <v>No</v>
      </c>
      <c r="W203" s="125"/>
    </row>
    <row r="204" spans="1:23" ht="60" customHeight="1" x14ac:dyDescent="0.35">
      <c r="A204" s="115" t="s">
        <v>511</v>
      </c>
      <c r="B204" s="61" t="s">
        <v>437</v>
      </c>
      <c r="C204" s="63" t="s">
        <v>512</v>
      </c>
      <c r="D204" s="9" t="s">
        <v>219</v>
      </c>
      <c r="E204" s="10">
        <v>42615</v>
      </c>
      <c r="F204" s="262" t="str">
        <f>LOOKUP($J204,Lookups!$A$3:$A$18, Lookups!$C$3:$C$18)</f>
        <v>Closed</v>
      </c>
      <c r="G204" s="11" t="s">
        <v>422</v>
      </c>
      <c r="H204" s="11"/>
      <c r="I204" s="11" t="s">
        <v>319</v>
      </c>
      <c r="J204" s="11" t="s">
        <v>226</v>
      </c>
      <c r="K204" s="263" t="str">
        <f>LOOKUP(J204,Lookups!$A$3:$A$20,Lookups!$B$3:$B$20)</f>
        <v>Effective date</v>
      </c>
      <c r="L204" s="79">
        <v>42713</v>
      </c>
      <c r="M204" s="9" t="s">
        <v>219</v>
      </c>
      <c r="N204" s="186" t="s">
        <v>61</v>
      </c>
      <c r="O204" s="141" t="s">
        <v>61</v>
      </c>
      <c r="P204" s="174" t="s">
        <v>61</v>
      </c>
      <c r="Q204" s="149" t="s">
        <v>63</v>
      </c>
      <c r="R204" s="169"/>
      <c r="S204" s="170"/>
      <c r="T204" s="136" t="str">
        <f t="shared" si="8"/>
        <v xml:space="preserve"> </v>
      </c>
      <c r="U204" s="183" t="s">
        <v>61</v>
      </c>
      <c r="V204" s="124" t="str">
        <f t="shared" si="9"/>
        <v>No</v>
      </c>
      <c r="W204" s="125"/>
    </row>
    <row r="205" spans="1:23" ht="31" x14ac:dyDescent="0.35">
      <c r="A205" s="115" t="s">
        <v>509</v>
      </c>
      <c r="B205" s="61" t="s">
        <v>439</v>
      </c>
      <c r="C205" s="63" t="s">
        <v>510</v>
      </c>
      <c r="D205" s="31" t="s">
        <v>333</v>
      </c>
      <c r="E205" s="10">
        <v>42615</v>
      </c>
      <c r="F205" s="262" t="str">
        <f>LOOKUP($J205,Lookups!$A$3:$A$18, Lookups!$C$3:$C$18)</f>
        <v>Closed</v>
      </c>
      <c r="G205" s="11" t="s">
        <v>339</v>
      </c>
      <c r="H205" s="11"/>
      <c r="I205" s="11" t="s">
        <v>230</v>
      </c>
      <c r="J205" s="11" t="s">
        <v>17</v>
      </c>
      <c r="K205" s="263" t="str">
        <f>LOOKUP(J205,Lookups!$A$3:$A$20,Lookups!$B$3:$B$20)</f>
        <v>End of process</v>
      </c>
      <c r="L205" s="79">
        <v>43090</v>
      </c>
      <c r="M205" s="9" t="s">
        <v>219</v>
      </c>
      <c r="N205" s="186" t="s">
        <v>61</v>
      </c>
      <c r="O205" s="141" t="s">
        <v>891</v>
      </c>
      <c r="P205" s="174" t="s">
        <v>61</v>
      </c>
      <c r="Q205" s="177" t="s">
        <v>138</v>
      </c>
      <c r="R205" s="169"/>
      <c r="S205" s="170"/>
      <c r="T205" s="136" t="str">
        <f t="shared" si="8"/>
        <v xml:space="preserve"> </v>
      </c>
      <c r="U205" s="183" t="s">
        <v>61</v>
      </c>
      <c r="V205" s="124" t="str">
        <f t="shared" si="9"/>
        <v>No</v>
      </c>
      <c r="W205" s="125"/>
    </row>
    <row r="206" spans="1:23" ht="46.5" x14ac:dyDescent="0.35">
      <c r="A206" s="115" t="s">
        <v>507</v>
      </c>
      <c r="B206" s="61" t="s">
        <v>443</v>
      </c>
      <c r="C206" s="63" t="s">
        <v>514</v>
      </c>
      <c r="D206" s="9" t="s">
        <v>142</v>
      </c>
      <c r="E206" s="10">
        <v>42936</v>
      </c>
      <c r="F206" s="262" t="str">
        <f>LOOKUP($J206,Lookups!$A$3:$A$18, Lookups!$C$3:$C$18)</f>
        <v>Closed</v>
      </c>
      <c r="G206" s="11" t="s">
        <v>306</v>
      </c>
      <c r="H206" s="11"/>
      <c r="I206" s="11" t="s">
        <v>230</v>
      </c>
      <c r="J206" s="11" t="s">
        <v>226</v>
      </c>
      <c r="K206" s="263" t="str">
        <f>LOOKUP(J206,Lookups!$A$3:$A$20,Lookups!$B$3:$B$20)</f>
        <v>Effective date</v>
      </c>
      <c r="L206" s="79">
        <v>43084</v>
      </c>
      <c r="M206" s="9" t="s">
        <v>219</v>
      </c>
      <c r="N206" s="186" t="s">
        <v>61</v>
      </c>
      <c r="O206" s="141" t="s">
        <v>142</v>
      </c>
      <c r="P206" s="174" t="s">
        <v>61</v>
      </c>
      <c r="Q206" s="177" t="s">
        <v>513</v>
      </c>
      <c r="R206" s="155">
        <v>42649</v>
      </c>
      <c r="S206" s="135">
        <v>42650</v>
      </c>
      <c r="T206" s="136" t="str">
        <f t="shared" si="8"/>
        <v>N</v>
      </c>
      <c r="U206" s="183" t="s">
        <v>61</v>
      </c>
      <c r="V206" s="124" t="str">
        <f t="shared" si="9"/>
        <v>No</v>
      </c>
      <c r="W206" s="125"/>
    </row>
    <row r="207" spans="1:23" ht="60" customHeight="1" x14ac:dyDescent="0.35">
      <c r="A207" s="115" t="s">
        <v>507</v>
      </c>
      <c r="B207" s="61"/>
      <c r="C207" s="63" t="s">
        <v>514</v>
      </c>
      <c r="D207" s="9" t="s">
        <v>142</v>
      </c>
      <c r="E207" s="10">
        <v>42590</v>
      </c>
      <c r="F207" s="262" t="str">
        <f>LOOKUP($J207,Lookups!$A$3:$A$18, Lookups!$C$3:$C$18)</f>
        <v>Closed</v>
      </c>
      <c r="G207" s="11" t="s">
        <v>306</v>
      </c>
      <c r="H207" s="11"/>
      <c r="I207" s="11" t="s">
        <v>230</v>
      </c>
      <c r="J207" s="11" t="s">
        <v>419</v>
      </c>
      <c r="K207" s="263" t="str">
        <f>LOOKUP(J207,Lookups!$A$3:$A$20,Lookups!$B$3:$B$20)</f>
        <v>End of process</v>
      </c>
      <c r="L207" s="79">
        <v>42936</v>
      </c>
      <c r="M207" s="9" t="s">
        <v>219</v>
      </c>
      <c r="N207" s="186" t="s">
        <v>61</v>
      </c>
      <c r="O207" s="141" t="s">
        <v>142</v>
      </c>
      <c r="P207" s="174" t="s">
        <v>61</v>
      </c>
      <c r="Q207" s="177" t="s">
        <v>513</v>
      </c>
      <c r="R207" s="155">
        <v>42649</v>
      </c>
      <c r="S207" s="135">
        <v>42650</v>
      </c>
      <c r="T207" s="136" t="str">
        <f t="shared" si="8"/>
        <v>N</v>
      </c>
      <c r="U207" s="183" t="s">
        <v>61</v>
      </c>
      <c r="V207" s="124" t="str">
        <f t="shared" si="9"/>
        <v>No</v>
      </c>
      <c r="W207" s="125"/>
    </row>
    <row r="208" spans="1:23" ht="46.5" x14ac:dyDescent="0.35">
      <c r="A208" s="115" t="s">
        <v>503</v>
      </c>
      <c r="B208" s="61" t="s">
        <v>437</v>
      </c>
      <c r="C208" s="63" t="s">
        <v>504</v>
      </c>
      <c r="D208" s="9" t="s">
        <v>570</v>
      </c>
      <c r="E208" s="10">
        <v>42564</v>
      </c>
      <c r="F208" s="262" t="str">
        <f>LOOKUP($J208,Lookups!$A$3:$A$18, Lookups!$C$3:$C$18)</f>
        <v>Closed</v>
      </c>
      <c r="G208" s="11" t="s">
        <v>422</v>
      </c>
      <c r="H208" s="11"/>
      <c r="I208" s="11" t="s">
        <v>230</v>
      </c>
      <c r="J208" s="11" t="s">
        <v>226</v>
      </c>
      <c r="K208" s="263" t="str">
        <f>LOOKUP(J208,Lookups!$A$3:$A$20,Lookups!$B$3:$B$20)</f>
        <v>Effective date</v>
      </c>
      <c r="L208" s="79">
        <v>42643</v>
      </c>
      <c r="M208" s="9" t="s">
        <v>219</v>
      </c>
      <c r="N208" s="186" t="s">
        <v>61</v>
      </c>
      <c r="O208" s="141" t="s">
        <v>570</v>
      </c>
      <c r="P208" s="174" t="s">
        <v>61</v>
      </c>
      <c r="Q208" s="177" t="s">
        <v>506</v>
      </c>
      <c r="R208" s="155">
        <v>42593</v>
      </c>
      <c r="S208" s="135">
        <v>42587</v>
      </c>
      <c r="T208" s="136" t="str">
        <f t="shared" si="8"/>
        <v>Y</v>
      </c>
      <c r="U208" s="183" t="s">
        <v>61</v>
      </c>
      <c r="V208" s="124" t="str">
        <f t="shared" si="9"/>
        <v>No</v>
      </c>
      <c r="W208" s="125"/>
    </row>
    <row r="209" spans="1:23" ht="60" customHeight="1" x14ac:dyDescent="0.35">
      <c r="A209" s="115" t="s">
        <v>501</v>
      </c>
      <c r="B209" s="61" t="s">
        <v>437</v>
      </c>
      <c r="C209" s="63" t="s">
        <v>502</v>
      </c>
      <c r="D209" s="9" t="s">
        <v>219</v>
      </c>
      <c r="E209" s="10">
        <v>42564</v>
      </c>
      <c r="F209" s="262" t="str">
        <f>LOOKUP($J209,Lookups!$A$3:$A$18, Lookups!$C$3:$C$18)</f>
        <v>Closed</v>
      </c>
      <c r="G209" s="11" t="s">
        <v>422</v>
      </c>
      <c r="H209" s="11"/>
      <c r="I209" s="11" t="s">
        <v>204</v>
      </c>
      <c r="J209" s="11" t="s">
        <v>226</v>
      </c>
      <c r="K209" s="263" t="str">
        <f>LOOKUP(J209,Lookups!$A$3:$A$20,Lookups!$B$3:$B$20)</f>
        <v>Effective date</v>
      </c>
      <c r="L209" s="79">
        <v>42625</v>
      </c>
      <c r="M209" s="9" t="s">
        <v>219</v>
      </c>
      <c r="N209" s="186" t="s">
        <v>61</v>
      </c>
      <c r="O209" s="141" t="s">
        <v>219</v>
      </c>
      <c r="P209" s="174" t="s">
        <v>61</v>
      </c>
      <c r="Q209" s="134" t="s">
        <v>14</v>
      </c>
      <c r="R209" s="135">
        <v>42572</v>
      </c>
      <c r="S209" s="135">
        <v>42572</v>
      </c>
      <c r="T209" s="136" t="str">
        <f t="shared" si="8"/>
        <v>Y</v>
      </c>
      <c r="U209" s="183" t="s">
        <v>61</v>
      </c>
      <c r="V209" s="124" t="str">
        <f t="shared" si="9"/>
        <v>No</v>
      </c>
      <c r="W209" s="125"/>
    </row>
    <row r="210" spans="1:23" ht="31" x14ac:dyDescent="0.35">
      <c r="A210" s="115" t="s">
        <v>4</v>
      </c>
      <c r="B210" s="61" t="s">
        <v>439</v>
      </c>
      <c r="C210" s="63" t="s">
        <v>5</v>
      </c>
      <c r="D210" s="9" t="s">
        <v>337</v>
      </c>
      <c r="E210" s="10">
        <v>42548</v>
      </c>
      <c r="F210" s="262" t="str">
        <f>LOOKUP($J210,Lookups!$A$3:$A$18, Lookups!$C$3:$C$18)</f>
        <v>Closed</v>
      </c>
      <c r="G210" s="11" t="s">
        <v>339</v>
      </c>
      <c r="H210" s="11"/>
      <c r="I210" s="11" t="s">
        <v>230</v>
      </c>
      <c r="J210" s="11" t="s">
        <v>419</v>
      </c>
      <c r="K210" s="263" t="str">
        <f>LOOKUP(J210,Lookups!$A$3:$A$20,Lookups!$B$3:$B$20)</f>
        <v>End of process</v>
      </c>
      <c r="L210" s="79">
        <v>42598</v>
      </c>
      <c r="M210" s="9" t="s">
        <v>219</v>
      </c>
      <c r="N210" s="186" t="s">
        <v>61</v>
      </c>
      <c r="O210" s="141" t="s">
        <v>61</v>
      </c>
      <c r="P210" s="174" t="s">
        <v>61</v>
      </c>
      <c r="Q210" s="66" t="s">
        <v>138</v>
      </c>
      <c r="R210" s="190"/>
      <c r="S210" s="190"/>
      <c r="T210" s="136" t="str">
        <f t="shared" si="8"/>
        <v xml:space="preserve"> </v>
      </c>
      <c r="U210" s="147"/>
      <c r="V210" s="124" t="str">
        <f t="shared" si="9"/>
        <v>No</v>
      </c>
      <c r="W210" s="125"/>
    </row>
    <row r="211" spans="1:23" ht="46.5" x14ac:dyDescent="0.35">
      <c r="A211" s="115" t="s">
        <v>2</v>
      </c>
      <c r="B211" s="61" t="s">
        <v>437</v>
      </c>
      <c r="C211" s="63" t="s">
        <v>3</v>
      </c>
      <c r="D211" s="9" t="s">
        <v>337</v>
      </c>
      <c r="E211" s="10">
        <v>42548</v>
      </c>
      <c r="F211" s="262" t="str">
        <f>LOOKUP($J211,Lookups!$A$3:$A$18, Lookups!$C$3:$C$18)</f>
        <v>Closed</v>
      </c>
      <c r="G211" s="11" t="s">
        <v>422</v>
      </c>
      <c r="H211" s="11"/>
      <c r="I211" s="11" t="s">
        <v>230</v>
      </c>
      <c r="J211" s="11" t="s">
        <v>226</v>
      </c>
      <c r="K211" s="263" t="str">
        <f>LOOKUP(J211,Lookups!$A$3:$A$20,Lookups!$B$3:$B$20)</f>
        <v>Effective date</v>
      </c>
      <c r="L211" s="79" t="s">
        <v>135</v>
      </c>
      <c r="M211" s="9" t="s">
        <v>219</v>
      </c>
      <c r="N211" s="186" t="s">
        <v>61</v>
      </c>
      <c r="O211" s="141" t="s">
        <v>141</v>
      </c>
      <c r="P211" s="174">
        <v>5</v>
      </c>
      <c r="Q211" s="177" t="s">
        <v>506</v>
      </c>
      <c r="R211" s="155">
        <v>42593</v>
      </c>
      <c r="S211" s="155">
        <v>42590</v>
      </c>
      <c r="T211" s="136" t="str">
        <f t="shared" si="8"/>
        <v>Y</v>
      </c>
      <c r="U211" s="191" t="s">
        <v>61</v>
      </c>
      <c r="V211" s="124" t="str">
        <f t="shared" si="9"/>
        <v>No</v>
      </c>
      <c r="W211" s="125"/>
    </row>
    <row r="212" spans="1:23" ht="60" customHeight="1" x14ac:dyDescent="0.35">
      <c r="A212" s="115" t="s">
        <v>39</v>
      </c>
      <c r="B212" s="61" t="s">
        <v>439</v>
      </c>
      <c r="C212" s="63" t="s">
        <v>43</v>
      </c>
      <c r="D212" s="9" t="s">
        <v>233</v>
      </c>
      <c r="E212" s="10">
        <v>42527</v>
      </c>
      <c r="F212" s="262" t="str">
        <f>LOOKUP($J212,Lookups!$A$3:$A$18, Lookups!$C$3:$C$18)</f>
        <v>Closed</v>
      </c>
      <c r="G212" s="11" t="s">
        <v>339</v>
      </c>
      <c r="H212" s="11"/>
      <c r="I212" s="11" t="s">
        <v>319</v>
      </c>
      <c r="J212" s="11" t="s">
        <v>419</v>
      </c>
      <c r="K212" s="263" t="str">
        <f>LOOKUP(J212,Lookups!$A$3:$A$20,Lookups!$B$3:$B$20)</f>
        <v>End of process</v>
      </c>
      <c r="L212" s="79">
        <v>42587</v>
      </c>
      <c r="M212" s="9" t="s">
        <v>219</v>
      </c>
      <c r="N212" s="186" t="s">
        <v>61</v>
      </c>
      <c r="O212" s="141" t="s">
        <v>61</v>
      </c>
      <c r="P212" s="174" t="s">
        <v>61</v>
      </c>
      <c r="Q212" s="66" t="s">
        <v>138</v>
      </c>
      <c r="R212" s="190"/>
      <c r="S212" s="190"/>
      <c r="T212" s="136" t="str">
        <f t="shared" ref="T212:T224" si="10">IF(ISBLANK(S212)," ",IF(S212&lt;=R212,"Y","N"))</f>
        <v xml:space="preserve"> </v>
      </c>
      <c r="U212" s="147"/>
      <c r="V212" s="124" t="str">
        <f t="shared" si="9"/>
        <v>No</v>
      </c>
      <c r="W212" s="125"/>
    </row>
    <row r="213" spans="1:23" ht="46.5" x14ac:dyDescent="0.35">
      <c r="A213" s="115" t="s">
        <v>38</v>
      </c>
      <c r="B213" s="61"/>
      <c r="C213" s="63" t="s">
        <v>41</v>
      </c>
      <c r="D213" s="9" t="s">
        <v>40</v>
      </c>
      <c r="E213" s="10">
        <v>42527</v>
      </c>
      <c r="F213" s="262" t="str">
        <f>LOOKUP($J213,Lookups!$A$3:$A$18, Lookups!$C$3:$C$18)</f>
        <v>Closed</v>
      </c>
      <c r="G213" s="11" t="s">
        <v>306</v>
      </c>
      <c r="H213" s="11"/>
      <c r="I213" s="11" t="s">
        <v>319</v>
      </c>
      <c r="J213" s="11" t="s">
        <v>226</v>
      </c>
      <c r="K213" s="263" t="str">
        <f>LOOKUP(J213,Lookups!$A$3:$A$20,Lookups!$B$3:$B$20)</f>
        <v>Effective date</v>
      </c>
      <c r="L213" s="79">
        <v>42856</v>
      </c>
      <c r="M213" s="9" t="s">
        <v>219</v>
      </c>
      <c r="N213" s="186" t="s">
        <v>61</v>
      </c>
      <c r="O213" s="141" t="s">
        <v>219</v>
      </c>
      <c r="P213" s="174" t="s">
        <v>61</v>
      </c>
      <c r="Q213" s="177" t="s">
        <v>508</v>
      </c>
      <c r="R213" s="155">
        <v>42622</v>
      </c>
      <c r="S213" s="155">
        <v>42622</v>
      </c>
      <c r="T213" s="136" t="str">
        <f t="shared" si="10"/>
        <v>Y</v>
      </c>
      <c r="U213" s="192" t="s">
        <v>128</v>
      </c>
      <c r="V213" s="124" t="str">
        <f t="shared" si="9"/>
        <v>No</v>
      </c>
      <c r="W213" s="125"/>
    </row>
    <row r="214" spans="1:23" ht="31" x14ac:dyDescent="0.35">
      <c r="A214" s="115" t="s">
        <v>37</v>
      </c>
      <c r="B214" s="61" t="s">
        <v>440</v>
      </c>
      <c r="C214" s="63" t="s">
        <v>0</v>
      </c>
      <c r="D214" s="9" t="s">
        <v>570</v>
      </c>
      <c r="E214" s="10">
        <v>42527</v>
      </c>
      <c r="F214" s="262" t="str">
        <f>LOOKUP($J214,Lookups!$A$3:$A$18, Lookups!$C$3:$C$18)</f>
        <v>Closed</v>
      </c>
      <c r="G214" s="11" t="s">
        <v>260</v>
      </c>
      <c r="H214" s="11"/>
      <c r="I214" s="11" t="s">
        <v>230</v>
      </c>
      <c r="J214" s="11" t="s">
        <v>226</v>
      </c>
      <c r="K214" s="263" t="str">
        <f>LOOKUP(J214,Lookups!$A$3:$A$20,Lookups!$B$3:$B$20)</f>
        <v>Effective date</v>
      </c>
      <c r="L214" s="79" t="s">
        <v>135</v>
      </c>
      <c r="M214" s="9" t="s">
        <v>219</v>
      </c>
      <c r="N214" s="186" t="s">
        <v>61</v>
      </c>
      <c r="O214" s="141" t="s">
        <v>570</v>
      </c>
      <c r="P214" s="174" t="s">
        <v>61</v>
      </c>
      <c r="Q214" s="134" t="s">
        <v>14</v>
      </c>
      <c r="R214" s="135">
        <v>42537</v>
      </c>
      <c r="S214" s="135">
        <v>42537</v>
      </c>
      <c r="T214" s="136" t="str">
        <f t="shared" si="10"/>
        <v>Y</v>
      </c>
      <c r="U214" s="183" t="s">
        <v>61</v>
      </c>
      <c r="V214" s="124" t="str">
        <f t="shared" si="9"/>
        <v>No</v>
      </c>
      <c r="W214" s="125"/>
    </row>
    <row r="215" spans="1:23" ht="46.5" x14ac:dyDescent="0.35">
      <c r="A215" s="115" t="s">
        <v>36</v>
      </c>
      <c r="B215" s="61"/>
      <c r="C215" s="63" t="s">
        <v>42</v>
      </c>
      <c r="D215" s="9" t="s">
        <v>570</v>
      </c>
      <c r="E215" s="10">
        <v>42527</v>
      </c>
      <c r="F215" s="262" t="str">
        <f>LOOKUP($J215,Lookups!$A$3:$A$18, Lookups!$C$3:$C$18)</f>
        <v>Closed</v>
      </c>
      <c r="G215" s="11" t="s">
        <v>306</v>
      </c>
      <c r="H215" s="11"/>
      <c r="I215" s="11" t="s">
        <v>230</v>
      </c>
      <c r="J215" s="11" t="s">
        <v>419</v>
      </c>
      <c r="K215" s="263" t="str">
        <f>LOOKUP(J215,Lookups!$A$3:$A$20,Lookups!$B$3:$B$20)</f>
        <v>End of process</v>
      </c>
      <c r="L215" s="79">
        <v>42585</v>
      </c>
      <c r="M215" s="9" t="s">
        <v>219</v>
      </c>
      <c r="N215" s="186" t="s">
        <v>61</v>
      </c>
      <c r="O215" s="141" t="s">
        <v>570</v>
      </c>
      <c r="P215" s="174" t="s">
        <v>61</v>
      </c>
      <c r="Q215" s="177" t="s">
        <v>1</v>
      </c>
      <c r="R215" s="135">
        <v>42558</v>
      </c>
      <c r="S215" s="135">
        <v>42551</v>
      </c>
      <c r="T215" s="136" t="str">
        <f t="shared" si="10"/>
        <v>Y</v>
      </c>
      <c r="U215" s="183" t="s">
        <v>61</v>
      </c>
      <c r="V215" s="124" t="str">
        <f t="shared" si="9"/>
        <v>No</v>
      </c>
      <c r="W215" s="125"/>
    </row>
    <row r="216" spans="1:23" ht="31" x14ac:dyDescent="0.35">
      <c r="A216" s="115" t="s">
        <v>34</v>
      </c>
      <c r="B216" s="61" t="s">
        <v>437</v>
      </c>
      <c r="C216" s="63" t="s">
        <v>35</v>
      </c>
      <c r="D216" s="9" t="s">
        <v>142</v>
      </c>
      <c r="E216" s="10">
        <v>42522</v>
      </c>
      <c r="F216" s="262" t="str">
        <f>LOOKUP($J216,Lookups!$A$3:$A$18, Lookups!$C$3:$C$18)</f>
        <v>Closed</v>
      </c>
      <c r="G216" s="11" t="s">
        <v>422</v>
      </c>
      <c r="H216" s="11"/>
      <c r="I216" s="11" t="s">
        <v>230</v>
      </c>
      <c r="J216" s="11" t="s">
        <v>226</v>
      </c>
      <c r="K216" s="263" t="str">
        <f>LOOKUP(J216,Lookups!$A$3:$A$20,Lookups!$B$3:$B$20)</f>
        <v>Effective date</v>
      </c>
      <c r="L216" s="79">
        <v>42594</v>
      </c>
      <c r="M216" s="9" t="s">
        <v>219</v>
      </c>
      <c r="N216" s="186" t="s">
        <v>61</v>
      </c>
      <c r="O216" s="141" t="s">
        <v>142</v>
      </c>
      <c r="P216" s="174" t="s">
        <v>61</v>
      </c>
      <c r="Q216" s="134" t="s">
        <v>14</v>
      </c>
      <c r="R216" s="135">
        <v>42537</v>
      </c>
      <c r="S216" s="135">
        <v>42537</v>
      </c>
      <c r="T216" s="136" t="str">
        <f t="shared" si="10"/>
        <v>Y</v>
      </c>
      <c r="U216" s="183" t="s">
        <v>61</v>
      </c>
      <c r="V216" s="124" t="str">
        <f t="shared" si="9"/>
        <v>No</v>
      </c>
      <c r="W216" s="125"/>
    </row>
    <row r="217" spans="1:23" ht="46.5" x14ac:dyDescent="0.35">
      <c r="A217" s="115" t="s">
        <v>31</v>
      </c>
      <c r="B217" s="61" t="s">
        <v>437</v>
      </c>
      <c r="C217" s="63" t="s">
        <v>32</v>
      </c>
      <c r="D217" s="9" t="s">
        <v>570</v>
      </c>
      <c r="E217" s="10">
        <v>42500</v>
      </c>
      <c r="F217" s="262" t="str">
        <f>LOOKUP($J217,Lookups!$A$3:$A$18, Lookups!$C$3:$C$18)</f>
        <v>Closed</v>
      </c>
      <c r="G217" s="11" t="s">
        <v>422</v>
      </c>
      <c r="H217" s="11"/>
      <c r="I217" s="11" t="s">
        <v>230</v>
      </c>
      <c r="J217" s="11" t="s">
        <v>226</v>
      </c>
      <c r="K217" s="263" t="str">
        <f>LOOKUP(J217,Lookups!$A$3:$A$20,Lookups!$B$3:$B$20)</f>
        <v>Effective date</v>
      </c>
      <c r="L217" s="79" t="s">
        <v>135</v>
      </c>
      <c r="M217" s="9" t="s">
        <v>219</v>
      </c>
      <c r="N217" s="186" t="s">
        <v>61</v>
      </c>
      <c r="O217" s="141" t="s">
        <v>570</v>
      </c>
      <c r="P217" s="174" t="s">
        <v>61</v>
      </c>
      <c r="Q217" s="177" t="s">
        <v>33</v>
      </c>
      <c r="R217" s="158">
        <v>42531</v>
      </c>
      <c r="S217" s="158">
        <v>42531</v>
      </c>
      <c r="T217" s="136" t="str">
        <f t="shared" si="10"/>
        <v>Y</v>
      </c>
      <c r="U217" s="183" t="s">
        <v>61</v>
      </c>
      <c r="V217" s="124" t="str">
        <f t="shared" si="9"/>
        <v>No</v>
      </c>
      <c r="W217" s="125"/>
    </row>
    <row r="218" spans="1:23" ht="60" customHeight="1" x14ac:dyDescent="0.35">
      <c r="A218" s="115" t="s">
        <v>29</v>
      </c>
      <c r="B218" s="61" t="s">
        <v>437</v>
      </c>
      <c r="C218" s="63" t="s">
        <v>30</v>
      </c>
      <c r="D218" s="9" t="s">
        <v>570</v>
      </c>
      <c r="E218" s="10">
        <v>42499</v>
      </c>
      <c r="F218" s="262" t="str">
        <f>LOOKUP($J218,Lookups!$A$3:$A$18, Lookups!$C$3:$C$18)</f>
        <v>Closed</v>
      </c>
      <c r="G218" s="11" t="s">
        <v>422</v>
      </c>
      <c r="H218" s="11"/>
      <c r="I218" s="11" t="s">
        <v>230</v>
      </c>
      <c r="J218" s="11" t="s">
        <v>226</v>
      </c>
      <c r="K218" s="263" t="str">
        <f>LOOKUP(J218,Lookups!$A$3:$A$20,Lookups!$B$3:$B$20)</f>
        <v>Effective date</v>
      </c>
      <c r="L218" s="79">
        <v>42625</v>
      </c>
      <c r="M218" s="9" t="s">
        <v>219</v>
      </c>
      <c r="N218" s="186" t="s">
        <v>61</v>
      </c>
      <c r="O218" s="141" t="s">
        <v>570</v>
      </c>
      <c r="P218" s="174" t="s">
        <v>61</v>
      </c>
      <c r="Q218" s="177" t="s">
        <v>33</v>
      </c>
      <c r="R218" s="158">
        <v>42509</v>
      </c>
      <c r="S218" s="158">
        <v>42509</v>
      </c>
      <c r="T218" s="136" t="str">
        <f t="shared" si="10"/>
        <v>Y</v>
      </c>
      <c r="U218" s="183" t="s">
        <v>61</v>
      </c>
      <c r="V218" s="124" t="str">
        <f t="shared" si="9"/>
        <v>No</v>
      </c>
      <c r="W218" s="125"/>
    </row>
    <row r="219" spans="1:23" ht="46.5" x14ac:dyDescent="0.35">
      <c r="A219" s="115" t="s">
        <v>21</v>
      </c>
      <c r="B219" s="61" t="s">
        <v>437</v>
      </c>
      <c r="C219" s="63" t="s">
        <v>25</v>
      </c>
      <c r="D219" s="9" t="s">
        <v>323</v>
      </c>
      <c r="E219" s="10">
        <v>42468</v>
      </c>
      <c r="F219" s="262" t="str">
        <f>LOOKUP($J219,Lookups!$A$3:$A$18, Lookups!$C$3:$C$18)</f>
        <v>Closed</v>
      </c>
      <c r="G219" s="11" t="s">
        <v>422</v>
      </c>
      <c r="H219" s="11"/>
      <c r="I219" s="11" t="s">
        <v>319</v>
      </c>
      <c r="J219" s="11" t="s">
        <v>226</v>
      </c>
      <c r="K219" s="263" t="str">
        <f>LOOKUP(J219,Lookups!$A$3:$A$20,Lookups!$B$3:$B$20)</f>
        <v>Effective date</v>
      </c>
      <c r="L219" s="79">
        <v>42594</v>
      </c>
      <c r="M219" s="9" t="s">
        <v>219</v>
      </c>
      <c r="N219" s="186" t="s">
        <v>61</v>
      </c>
      <c r="O219" s="141" t="s">
        <v>61</v>
      </c>
      <c r="P219" s="174" t="s">
        <v>61</v>
      </c>
      <c r="Q219" s="184" t="s">
        <v>63</v>
      </c>
      <c r="R219" s="190"/>
      <c r="S219" s="193"/>
      <c r="T219" s="136" t="str">
        <f t="shared" si="10"/>
        <v xml:space="preserve"> </v>
      </c>
      <c r="U219" s="183" t="s">
        <v>61</v>
      </c>
      <c r="V219" s="124" t="str">
        <f t="shared" si="9"/>
        <v>No</v>
      </c>
      <c r="W219" s="125"/>
    </row>
    <row r="220" spans="1:23" ht="46.5" x14ac:dyDescent="0.35">
      <c r="A220" s="115" t="s">
        <v>20</v>
      </c>
      <c r="B220" s="61" t="s">
        <v>505</v>
      </c>
      <c r="C220" s="63" t="s">
        <v>24</v>
      </c>
      <c r="D220" s="9" t="s">
        <v>141</v>
      </c>
      <c r="E220" s="10">
        <v>42572</v>
      </c>
      <c r="F220" s="262" t="str">
        <f>LOOKUP($J220,Lookups!$A$3:$A$18, Lookups!$C$3:$C$18)</f>
        <v>Closed</v>
      </c>
      <c r="G220" s="11" t="s">
        <v>422</v>
      </c>
      <c r="H220" s="11"/>
      <c r="I220" s="11" t="s">
        <v>230</v>
      </c>
      <c r="J220" s="11" t="s">
        <v>226</v>
      </c>
      <c r="K220" s="263" t="str">
        <f>LOOKUP(J220,Lookups!$A$3:$A$20,Lookups!$B$3:$B$20)</f>
        <v>Effective date</v>
      </c>
      <c r="L220" s="79">
        <v>42594</v>
      </c>
      <c r="M220" s="9" t="s">
        <v>219</v>
      </c>
      <c r="N220" s="186" t="s">
        <v>61</v>
      </c>
      <c r="O220" s="9" t="s">
        <v>141</v>
      </c>
      <c r="P220" s="174" t="s">
        <v>61</v>
      </c>
      <c r="Q220" s="136" t="s">
        <v>14</v>
      </c>
      <c r="R220" s="194">
        <v>42509</v>
      </c>
      <c r="S220" s="195">
        <v>42509</v>
      </c>
      <c r="T220" s="136" t="str">
        <f t="shared" si="10"/>
        <v>Y</v>
      </c>
      <c r="U220" s="196"/>
      <c r="V220" s="124" t="str">
        <f t="shared" si="9"/>
        <v>No</v>
      </c>
      <c r="W220" s="125"/>
    </row>
    <row r="221" spans="1:23" ht="46.5" x14ac:dyDescent="0.35">
      <c r="A221" s="115" t="s">
        <v>20</v>
      </c>
      <c r="B221" s="61" t="s">
        <v>437</v>
      </c>
      <c r="C221" s="63" t="s">
        <v>24</v>
      </c>
      <c r="D221" s="9" t="s">
        <v>141</v>
      </c>
      <c r="E221" s="10">
        <v>42467</v>
      </c>
      <c r="F221" s="262" t="str">
        <f>LOOKUP($J221,Lookups!$A$3:$A$18, Lookups!$C$3:$C$18)</f>
        <v>Closed</v>
      </c>
      <c r="G221" s="11" t="s">
        <v>422</v>
      </c>
      <c r="H221" s="11"/>
      <c r="I221" s="11" t="s">
        <v>230</v>
      </c>
      <c r="J221" s="11" t="s">
        <v>419</v>
      </c>
      <c r="K221" s="263" t="str">
        <f>LOOKUP(J221,Lookups!$A$3:$A$20,Lookups!$B$3:$B$20)</f>
        <v>End of process</v>
      </c>
      <c r="L221" s="79">
        <v>42572</v>
      </c>
      <c r="M221" s="9" t="s">
        <v>219</v>
      </c>
      <c r="N221" s="186" t="s">
        <v>61</v>
      </c>
      <c r="O221" s="9" t="s">
        <v>141</v>
      </c>
      <c r="P221" s="174" t="s">
        <v>61</v>
      </c>
      <c r="Q221" s="136" t="s">
        <v>14</v>
      </c>
      <c r="R221" s="194">
        <v>42509</v>
      </c>
      <c r="S221" s="195">
        <v>42509</v>
      </c>
      <c r="T221" s="136" t="str">
        <f t="shared" si="10"/>
        <v>Y</v>
      </c>
      <c r="U221" s="196"/>
      <c r="V221" s="124" t="str">
        <f t="shared" si="9"/>
        <v>No</v>
      </c>
      <c r="W221" s="125"/>
    </row>
    <row r="222" spans="1:23" ht="46.5" x14ac:dyDescent="0.35">
      <c r="A222" s="115" t="s">
        <v>18</v>
      </c>
      <c r="B222" s="61" t="s">
        <v>440</v>
      </c>
      <c r="C222" s="17" t="s">
        <v>19</v>
      </c>
      <c r="D222" s="9" t="s">
        <v>342</v>
      </c>
      <c r="E222" s="10">
        <v>42464</v>
      </c>
      <c r="F222" s="262" t="str">
        <f>LOOKUP($J222,Lookups!$A$3:$A$18, Lookups!$C$3:$C$18)</f>
        <v>Closed</v>
      </c>
      <c r="G222" s="11" t="s">
        <v>260</v>
      </c>
      <c r="H222" s="11"/>
      <c r="I222" s="11" t="s">
        <v>229</v>
      </c>
      <c r="J222" s="11" t="s">
        <v>226</v>
      </c>
      <c r="K222" s="263" t="str">
        <f>LOOKUP(J222,Lookups!$A$3:$A$20,Lookups!$B$3:$B$20)</f>
        <v>Effective date</v>
      </c>
      <c r="L222" s="79">
        <v>42506</v>
      </c>
      <c r="M222" s="9" t="s">
        <v>219</v>
      </c>
      <c r="N222" s="186" t="s">
        <v>61</v>
      </c>
      <c r="O222" s="141" t="s">
        <v>570</v>
      </c>
      <c r="P222" s="197">
        <v>4</v>
      </c>
      <c r="Q222" s="165" t="s">
        <v>23</v>
      </c>
      <c r="R222" s="195">
        <v>42481</v>
      </c>
      <c r="S222" s="195">
        <v>42481</v>
      </c>
      <c r="T222" s="136" t="str">
        <f t="shared" si="10"/>
        <v>Y</v>
      </c>
      <c r="U222" s="183" t="s">
        <v>61</v>
      </c>
      <c r="V222" s="124" t="str">
        <f t="shared" si="9"/>
        <v>No</v>
      </c>
      <c r="W222" s="125"/>
    </row>
    <row r="223" spans="1:23" ht="46.5" x14ac:dyDescent="0.35">
      <c r="A223" s="115" t="s">
        <v>15</v>
      </c>
      <c r="B223" s="61"/>
      <c r="C223" s="17" t="s">
        <v>16</v>
      </c>
      <c r="D223" s="9" t="s">
        <v>570</v>
      </c>
      <c r="E223" s="10">
        <v>42438</v>
      </c>
      <c r="F223" s="262" t="str">
        <f>LOOKUP($J223,Lookups!$A$3:$A$18, Lookups!$C$3:$C$18)</f>
        <v>Closed</v>
      </c>
      <c r="G223" s="11" t="s">
        <v>306</v>
      </c>
      <c r="H223" s="11"/>
      <c r="I223" s="11" t="s">
        <v>318</v>
      </c>
      <c r="J223" s="11" t="s">
        <v>226</v>
      </c>
      <c r="K223" s="263" t="str">
        <f>LOOKUP(J223,Lookups!$A$3:$A$20,Lookups!$B$3:$B$20)</f>
        <v>Effective date</v>
      </c>
      <c r="L223" s="79">
        <v>42600</v>
      </c>
      <c r="M223" s="9" t="s">
        <v>219</v>
      </c>
      <c r="N223" s="186" t="s">
        <v>61</v>
      </c>
      <c r="O223" s="141" t="s">
        <v>570</v>
      </c>
      <c r="P223" s="174" t="s">
        <v>61</v>
      </c>
      <c r="Q223" s="177" t="s">
        <v>26</v>
      </c>
      <c r="R223" s="198">
        <v>42503</v>
      </c>
      <c r="S223" s="198">
        <v>42503</v>
      </c>
      <c r="T223" s="136" t="str">
        <f t="shared" si="10"/>
        <v>Y</v>
      </c>
      <c r="U223" s="196"/>
      <c r="V223" s="124" t="str">
        <f t="shared" si="9"/>
        <v>No</v>
      </c>
      <c r="W223" s="125"/>
    </row>
    <row r="224" spans="1:23" ht="31" x14ac:dyDescent="0.35">
      <c r="A224" s="115" t="s">
        <v>10</v>
      </c>
      <c r="B224" s="61" t="s">
        <v>437</v>
      </c>
      <c r="C224" s="17" t="s">
        <v>13</v>
      </c>
      <c r="D224" s="9" t="s">
        <v>219</v>
      </c>
      <c r="E224" s="10">
        <v>42438</v>
      </c>
      <c r="F224" s="262" t="str">
        <f>LOOKUP($J224,Lookups!$A$3:$A$18, Lookups!$C$3:$C$18)</f>
        <v>Closed</v>
      </c>
      <c r="G224" s="11" t="s">
        <v>422</v>
      </c>
      <c r="H224" s="11"/>
      <c r="I224" s="11" t="s">
        <v>319</v>
      </c>
      <c r="J224" s="11" t="s">
        <v>226</v>
      </c>
      <c r="K224" s="263" t="str">
        <f>LOOKUP(J224,Lookups!$A$3:$A$20,Lookups!$B$3:$B$20)</f>
        <v>Effective date</v>
      </c>
      <c r="L224" s="79">
        <v>42506</v>
      </c>
      <c r="M224" s="9" t="s">
        <v>219</v>
      </c>
      <c r="N224" s="186" t="s">
        <v>61</v>
      </c>
      <c r="O224" s="9" t="s">
        <v>219</v>
      </c>
      <c r="P224" s="174" t="s">
        <v>61</v>
      </c>
      <c r="Q224" s="134" t="s">
        <v>14</v>
      </c>
      <c r="R224" s="135">
        <v>42446</v>
      </c>
      <c r="S224" s="135">
        <v>42446</v>
      </c>
      <c r="T224" s="136" t="str">
        <f t="shared" si="10"/>
        <v>Y</v>
      </c>
      <c r="U224" s="196"/>
      <c r="V224" s="124" t="str">
        <f t="shared" si="9"/>
        <v>No</v>
      </c>
      <c r="W224" s="125"/>
    </row>
    <row r="225" spans="1:23" ht="46.5" x14ac:dyDescent="0.35">
      <c r="A225" s="115" t="s">
        <v>9</v>
      </c>
      <c r="B225" s="61"/>
      <c r="C225" s="17" t="s">
        <v>12</v>
      </c>
      <c r="D225" s="9" t="s">
        <v>570</v>
      </c>
      <c r="E225" s="10">
        <v>42438</v>
      </c>
      <c r="F225" s="262" t="str">
        <f>LOOKUP($J225,Lookups!$A$3:$A$18, Lookups!$C$3:$C$18)</f>
        <v>Closed</v>
      </c>
      <c r="G225" s="11" t="s">
        <v>306</v>
      </c>
      <c r="H225" s="11"/>
      <c r="I225" s="11" t="s">
        <v>318</v>
      </c>
      <c r="J225" s="11" t="s">
        <v>226</v>
      </c>
      <c r="K225" s="263" t="str">
        <f>LOOKUP(J225,Lookups!$A$3:$A$20,Lookups!$B$3:$B$20)</f>
        <v>Effective date</v>
      </c>
      <c r="L225" s="79" t="s">
        <v>135</v>
      </c>
      <c r="M225" s="9" t="s">
        <v>219</v>
      </c>
      <c r="N225" s="186" t="s">
        <v>61</v>
      </c>
      <c r="O225" s="141" t="s">
        <v>570</v>
      </c>
      <c r="P225" s="174" t="s">
        <v>61</v>
      </c>
      <c r="Q225" s="177" t="s">
        <v>26</v>
      </c>
      <c r="R225" s="198">
        <v>42503</v>
      </c>
      <c r="S225" s="135">
        <v>42503</v>
      </c>
      <c r="T225" s="136" t="str">
        <f t="shared" ref="T225:T232" si="11">IF(ISBLANK(S225)," ",IF(S225&lt;=R225,"Y","N"))</f>
        <v>Y</v>
      </c>
      <c r="U225" s="196"/>
      <c r="V225" s="124" t="str">
        <f t="shared" si="9"/>
        <v>No</v>
      </c>
      <c r="W225" s="125"/>
    </row>
    <row r="226" spans="1:23" ht="31" x14ac:dyDescent="0.35">
      <c r="A226" s="115" t="s">
        <v>409</v>
      </c>
      <c r="B226" s="61" t="s">
        <v>439</v>
      </c>
      <c r="C226" s="17" t="s">
        <v>410</v>
      </c>
      <c r="D226" s="9" t="s">
        <v>236</v>
      </c>
      <c r="E226" s="10">
        <v>42432</v>
      </c>
      <c r="F226" s="262" t="str">
        <f>LOOKUP($J226,Lookups!$A$3:$A$18, Lookups!$C$3:$C$18)</f>
        <v>Closed</v>
      </c>
      <c r="G226" s="11" t="s">
        <v>339</v>
      </c>
      <c r="H226" s="11"/>
      <c r="I226" s="11" t="s">
        <v>311</v>
      </c>
      <c r="J226" s="11" t="s">
        <v>17</v>
      </c>
      <c r="K226" s="263" t="str">
        <f>LOOKUP(J226,Lookups!$A$3:$A$20,Lookups!$B$3:$B$20)</f>
        <v>End of process</v>
      </c>
      <c r="L226" s="79">
        <v>42600</v>
      </c>
      <c r="M226" s="199"/>
      <c r="N226" s="200"/>
      <c r="O226" s="141" t="s">
        <v>61</v>
      </c>
      <c r="P226" s="201" t="s">
        <v>61</v>
      </c>
      <c r="Q226" s="66" t="s">
        <v>138</v>
      </c>
      <c r="R226" s="202"/>
      <c r="S226" s="202"/>
      <c r="T226" s="168" t="str">
        <f t="shared" si="11"/>
        <v xml:space="preserve"> </v>
      </c>
      <c r="U226" s="203"/>
      <c r="V226" s="124" t="str">
        <f t="shared" si="9"/>
        <v>No</v>
      </c>
      <c r="W226" s="125"/>
    </row>
    <row r="227" spans="1:23" ht="60" customHeight="1" x14ac:dyDescent="0.35">
      <c r="A227" s="115" t="s">
        <v>364</v>
      </c>
      <c r="B227" s="61"/>
      <c r="C227" s="17" t="s">
        <v>11</v>
      </c>
      <c r="D227" s="9" t="s">
        <v>234</v>
      </c>
      <c r="E227" s="10">
        <v>42408</v>
      </c>
      <c r="F227" s="262" t="str">
        <f>LOOKUP($J227,Lookups!$A$3:$A$18, Lookups!$C$3:$C$18)</f>
        <v>Closed</v>
      </c>
      <c r="G227" s="11" t="s">
        <v>306</v>
      </c>
      <c r="H227" s="11"/>
      <c r="I227" s="11" t="s">
        <v>230</v>
      </c>
      <c r="J227" s="11" t="s">
        <v>226</v>
      </c>
      <c r="K227" s="263" t="str">
        <f>LOOKUP(J227,Lookups!$A$3:$A$20,Lookups!$B$3:$B$20)</f>
        <v>Effective date</v>
      </c>
      <c r="L227" s="79">
        <v>42713</v>
      </c>
      <c r="M227" s="9" t="s">
        <v>219</v>
      </c>
      <c r="N227" s="186" t="s">
        <v>61</v>
      </c>
      <c r="O227" s="9" t="s">
        <v>142</v>
      </c>
      <c r="P227" s="174">
        <v>3</v>
      </c>
      <c r="Q227" s="135" t="s">
        <v>1</v>
      </c>
      <c r="R227" s="204">
        <v>42558</v>
      </c>
      <c r="S227" s="204">
        <v>42564</v>
      </c>
      <c r="T227" s="136" t="str">
        <f t="shared" si="11"/>
        <v>N</v>
      </c>
      <c r="U227" s="196"/>
      <c r="V227" s="124" t="str">
        <f t="shared" si="9"/>
        <v>No</v>
      </c>
      <c r="W227" s="125"/>
    </row>
    <row r="228" spans="1:23" ht="46.5" x14ac:dyDescent="0.35">
      <c r="A228" s="115" t="s">
        <v>363</v>
      </c>
      <c r="B228" s="61"/>
      <c r="C228" s="59" t="s">
        <v>427</v>
      </c>
      <c r="D228" s="9" t="s">
        <v>570</v>
      </c>
      <c r="E228" s="10">
        <v>42408</v>
      </c>
      <c r="F228" s="262" t="str">
        <f>LOOKUP($J228,Lookups!$A$3:$A$18, Lookups!$C$3:$C$18)</f>
        <v>Closed</v>
      </c>
      <c r="G228" s="11" t="s">
        <v>401</v>
      </c>
      <c r="H228" s="11"/>
      <c r="I228" s="11" t="s">
        <v>230</v>
      </c>
      <c r="J228" s="11" t="s">
        <v>226</v>
      </c>
      <c r="K228" s="263" t="str">
        <f>LOOKUP(J228,Lookups!$A$3:$A$20,Lookups!$B$3:$B$20)</f>
        <v>Effective date</v>
      </c>
      <c r="L228" s="79" t="s">
        <v>135</v>
      </c>
      <c r="M228" s="9" t="s">
        <v>219</v>
      </c>
      <c r="N228" s="186" t="s">
        <v>61</v>
      </c>
      <c r="O228" s="141" t="s">
        <v>570</v>
      </c>
      <c r="P228" s="174" t="s">
        <v>61</v>
      </c>
      <c r="Q228" s="134" t="s">
        <v>196</v>
      </c>
      <c r="R228" s="205" t="s">
        <v>54</v>
      </c>
      <c r="S228" s="168"/>
      <c r="T228" s="168" t="str">
        <f t="shared" si="11"/>
        <v xml:space="preserve"> </v>
      </c>
      <c r="U228" s="196"/>
      <c r="V228" s="124" t="str">
        <f t="shared" si="9"/>
        <v>No</v>
      </c>
      <c r="W228" s="125"/>
    </row>
    <row r="229" spans="1:23" ht="46.5" x14ac:dyDescent="0.35">
      <c r="A229" s="116" t="s">
        <v>499</v>
      </c>
      <c r="B229" s="60"/>
      <c r="C229" s="59" t="s">
        <v>500</v>
      </c>
      <c r="D229" s="9" t="s">
        <v>342</v>
      </c>
      <c r="E229" s="10">
        <v>42377</v>
      </c>
      <c r="F229" s="262" t="str">
        <f>LOOKUP($J229,Lookups!$A$3:$A$18, Lookups!$C$3:$C$18)</f>
        <v>Closed</v>
      </c>
      <c r="G229" s="11" t="s">
        <v>306</v>
      </c>
      <c r="H229" s="11"/>
      <c r="I229" s="11" t="s">
        <v>230</v>
      </c>
      <c r="J229" s="11" t="s">
        <v>226</v>
      </c>
      <c r="K229" s="263" t="str">
        <f>LOOKUP(J229,Lookups!$A$3:$A$20,Lookups!$B$3:$B$20)</f>
        <v>Effective date</v>
      </c>
      <c r="L229" s="79" t="s">
        <v>135</v>
      </c>
      <c r="M229" s="206" t="s">
        <v>330</v>
      </c>
      <c r="N229" s="206">
        <v>6</v>
      </c>
      <c r="O229" s="9" t="s">
        <v>141</v>
      </c>
      <c r="P229" s="207">
        <v>1</v>
      </c>
      <c r="Q229" s="136" t="s">
        <v>408</v>
      </c>
      <c r="R229" s="135">
        <v>42439</v>
      </c>
      <c r="S229" s="135">
        <v>42433</v>
      </c>
      <c r="T229" s="136" t="str">
        <f t="shared" si="11"/>
        <v>Y</v>
      </c>
      <c r="U229" s="203"/>
      <c r="V229" s="124" t="str">
        <f t="shared" si="9"/>
        <v>No</v>
      </c>
      <c r="W229" s="125"/>
    </row>
    <row r="230" spans="1:23" ht="46.5" x14ac:dyDescent="0.35">
      <c r="A230" s="115" t="s">
        <v>435</v>
      </c>
      <c r="B230" s="61" t="s">
        <v>442</v>
      </c>
      <c r="C230" s="17" t="s">
        <v>28</v>
      </c>
      <c r="D230" s="9" t="s">
        <v>337</v>
      </c>
      <c r="E230" s="10">
        <v>42495</v>
      </c>
      <c r="F230" s="262" t="str">
        <f>LOOKUP($J230,Lookups!$A$3:$A$18, Lookups!$C$3:$C$18)</f>
        <v>Closed</v>
      </c>
      <c r="G230" s="11" t="s">
        <v>306</v>
      </c>
      <c r="H230" s="11"/>
      <c r="I230" s="11" t="s">
        <v>230</v>
      </c>
      <c r="J230" s="11" t="s">
        <v>419</v>
      </c>
      <c r="K230" s="263" t="str">
        <f>LOOKUP(J230,Lookups!$A$3:$A$20,Lookups!$B$3:$B$20)</f>
        <v>End of process</v>
      </c>
      <c r="L230" s="79">
        <v>42866</v>
      </c>
      <c r="M230" s="206" t="s">
        <v>330</v>
      </c>
      <c r="N230" s="206">
        <v>6</v>
      </c>
      <c r="O230" s="141" t="s">
        <v>570</v>
      </c>
      <c r="P230" s="136" t="s">
        <v>61</v>
      </c>
      <c r="Q230" s="177" t="s">
        <v>1</v>
      </c>
      <c r="R230" s="204">
        <v>42558</v>
      </c>
      <c r="S230" s="204">
        <v>42543</v>
      </c>
      <c r="T230" s="136" t="str">
        <f t="shared" si="11"/>
        <v>Y</v>
      </c>
      <c r="U230" s="196"/>
      <c r="V230" s="124" t="str">
        <f t="shared" si="9"/>
        <v>No</v>
      </c>
      <c r="W230" s="125"/>
    </row>
    <row r="231" spans="1:23" ht="46.5" x14ac:dyDescent="0.35">
      <c r="A231" s="116" t="s">
        <v>435</v>
      </c>
      <c r="B231" s="60"/>
      <c r="C231" s="59" t="s">
        <v>436</v>
      </c>
      <c r="D231" s="31" t="s">
        <v>333</v>
      </c>
      <c r="E231" s="10">
        <v>42362</v>
      </c>
      <c r="F231" s="262" t="str">
        <f>LOOKUP($J231,Lookups!$A$3:$A$18, Lookups!$C$3:$C$18)</f>
        <v>Closed</v>
      </c>
      <c r="G231" s="11" t="s">
        <v>306</v>
      </c>
      <c r="H231" s="11"/>
      <c r="I231" s="11" t="s">
        <v>230</v>
      </c>
      <c r="J231" s="11" t="s">
        <v>419</v>
      </c>
      <c r="K231" s="263" t="str">
        <f>LOOKUP(J231,Lookups!$A$3:$A$20,Lookups!$B$3:$B$20)</f>
        <v>End of process</v>
      </c>
      <c r="L231" s="79">
        <v>42865</v>
      </c>
      <c r="M231" s="206" t="s">
        <v>330</v>
      </c>
      <c r="N231" s="206">
        <v>6</v>
      </c>
      <c r="O231" s="141" t="s">
        <v>570</v>
      </c>
      <c r="P231" s="207">
        <v>8</v>
      </c>
      <c r="Q231" s="177" t="s">
        <v>1</v>
      </c>
      <c r="R231" s="204">
        <v>42558</v>
      </c>
      <c r="S231" s="204">
        <v>42543</v>
      </c>
      <c r="T231" s="136" t="str">
        <f t="shared" ref="T231:T243" si="12">IF(ISBLANK(S231)," ",IF(S231&lt;=R231,"Y","N"))</f>
        <v>Y</v>
      </c>
      <c r="U231" s="196"/>
      <c r="V231" s="124" t="str">
        <f t="shared" ref="V231:V294" si="13">IF(AND(F231="Live",K231="Ofgem decision"),"Yes","No")</f>
        <v>No</v>
      </c>
      <c r="W231" s="125"/>
    </row>
    <row r="232" spans="1:23" ht="46.5" x14ac:dyDescent="0.35">
      <c r="A232" s="115" t="s">
        <v>92</v>
      </c>
      <c r="B232" s="61"/>
      <c r="C232" s="58" t="s">
        <v>93</v>
      </c>
      <c r="D232" s="9" t="s">
        <v>236</v>
      </c>
      <c r="E232" s="10">
        <v>42341</v>
      </c>
      <c r="F232" s="262" t="str">
        <f>LOOKUP($J232,Lookups!$A$3:$A$18, Lookups!$C$3:$C$18)</f>
        <v>Closed</v>
      </c>
      <c r="G232" s="11" t="s">
        <v>306</v>
      </c>
      <c r="H232" s="11"/>
      <c r="I232" s="11" t="s">
        <v>230</v>
      </c>
      <c r="J232" s="11" t="s">
        <v>226</v>
      </c>
      <c r="K232" s="263" t="str">
        <f>LOOKUP(J232,Lookups!$A$3:$A$20,Lookups!$B$3:$B$20)</f>
        <v>Effective date</v>
      </c>
      <c r="L232" s="79" t="s">
        <v>589</v>
      </c>
      <c r="M232" s="9" t="s">
        <v>219</v>
      </c>
      <c r="N232" s="186" t="s">
        <v>61</v>
      </c>
      <c r="O232" s="141" t="s">
        <v>570</v>
      </c>
      <c r="P232" s="208">
        <v>6</v>
      </c>
      <c r="Q232" s="177" t="s">
        <v>580</v>
      </c>
      <c r="R232" s="178">
        <v>42922</v>
      </c>
      <c r="S232" s="178">
        <v>42878</v>
      </c>
      <c r="T232" s="136" t="str">
        <f t="shared" si="11"/>
        <v>Y</v>
      </c>
      <c r="U232" s="196"/>
      <c r="V232" s="124" t="str">
        <f t="shared" si="13"/>
        <v>No</v>
      </c>
      <c r="W232" s="125"/>
    </row>
    <row r="233" spans="1:23" ht="46.5" x14ac:dyDescent="0.35">
      <c r="A233" s="115" t="s">
        <v>438</v>
      </c>
      <c r="B233" s="61" t="s">
        <v>437</v>
      </c>
      <c r="C233" s="17" t="s">
        <v>90</v>
      </c>
      <c r="D233" s="9" t="s">
        <v>91</v>
      </c>
      <c r="E233" s="10">
        <v>42341</v>
      </c>
      <c r="F233" s="262" t="str">
        <f>LOOKUP($J233,Lookups!$A$3:$A$18, Lookups!$C$3:$C$18)</f>
        <v>Closed</v>
      </c>
      <c r="G233" s="11" t="s">
        <v>422</v>
      </c>
      <c r="H233" s="11"/>
      <c r="I233" s="11" t="s">
        <v>319</v>
      </c>
      <c r="J233" s="11" t="s">
        <v>226</v>
      </c>
      <c r="K233" s="263" t="str">
        <f>LOOKUP(J233,Lookups!$A$3:$A$20,Lookups!$B$3:$B$20)</f>
        <v>Effective date</v>
      </c>
      <c r="L233" s="79">
        <v>42440</v>
      </c>
      <c r="M233" s="199"/>
      <c r="N233" s="200"/>
      <c r="O233" s="9" t="s">
        <v>219</v>
      </c>
      <c r="P233" s="201" t="s">
        <v>61</v>
      </c>
      <c r="Q233" s="136" t="s">
        <v>362</v>
      </c>
      <c r="R233" s="135">
        <v>42411</v>
      </c>
      <c r="S233" s="135">
        <v>42390</v>
      </c>
      <c r="T233" s="136" t="str">
        <f t="shared" si="12"/>
        <v>Y</v>
      </c>
      <c r="U233" s="209" t="s">
        <v>61</v>
      </c>
      <c r="V233" s="124" t="str">
        <f t="shared" si="13"/>
        <v>No</v>
      </c>
      <c r="W233" s="125"/>
    </row>
    <row r="234" spans="1:23" ht="46.5" x14ac:dyDescent="0.35">
      <c r="A234" s="115" t="s">
        <v>75</v>
      </c>
      <c r="B234" s="61"/>
      <c r="C234" s="17" t="s">
        <v>27</v>
      </c>
      <c r="D234" s="9" t="s">
        <v>78</v>
      </c>
      <c r="E234" s="10">
        <v>42314</v>
      </c>
      <c r="F234" s="262" t="str">
        <f>LOOKUP($J234,Lookups!$A$3:$A$18, Lookups!$C$3:$C$18)</f>
        <v>Closed</v>
      </c>
      <c r="G234" s="11" t="s">
        <v>306</v>
      </c>
      <c r="H234" s="11"/>
      <c r="I234" s="11" t="s">
        <v>319</v>
      </c>
      <c r="J234" s="11" t="s">
        <v>226</v>
      </c>
      <c r="K234" s="263" t="str">
        <f>LOOKUP(J234,Lookups!$A$3:$A$20,Lookups!$B$3:$B$20)</f>
        <v>Effective date</v>
      </c>
      <c r="L234" s="79">
        <v>42583</v>
      </c>
      <c r="M234" s="199"/>
      <c r="N234" s="200"/>
      <c r="O234" s="9" t="s">
        <v>219</v>
      </c>
      <c r="P234" s="201" t="s">
        <v>61</v>
      </c>
      <c r="Q234" s="136" t="s">
        <v>362</v>
      </c>
      <c r="R234" s="135">
        <v>42411</v>
      </c>
      <c r="S234" s="178">
        <v>42398</v>
      </c>
      <c r="T234" s="136" t="str">
        <f t="shared" si="12"/>
        <v>Y</v>
      </c>
      <c r="U234" s="196"/>
      <c r="V234" s="124" t="str">
        <f t="shared" si="13"/>
        <v>No</v>
      </c>
      <c r="W234" s="125"/>
    </row>
    <row r="235" spans="1:23" ht="46.5" x14ac:dyDescent="0.35">
      <c r="A235" s="115" t="s">
        <v>449</v>
      </c>
      <c r="B235" s="61" t="s">
        <v>437</v>
      </c>
      <c r="C235" s="17" t="s">
        <v>74</v>
      </c>
      <c r="D235" s="9" t="s">
        <v>219</v>
      </c>
      <c r="E235" s="10">
        <v>42314</v>
      </c>
      <c r="F235" s="262" t="str">
        <f>LOOKUP($J235,Lookups!$A$3:$A$18, Lookups!$C$3:$C$18)</f>
        <v>Closed</v>
      </c>
      <c r="G235" s="11" t="s">
        <v>422</v>
      </c>
      <c r="H235" s="11"/>
      <c r="I235" s="11" t="s">
        <v>319</v>
      </c>
      <c r="J235" s="11" t="s">
        <v>226</v>
      </c>
      <c r="K235" s="263" t="str">
        <f>LOOKUP(J235,Lookups!$A$3:$A$20,Lookups!$B$3:$B$20)</f>
        <v>Effective date</v>
      </c>
      <c r="L235" s="79">
        <v>42412</v>
      </c>
      <c r="M235" s="199"/>
      <c r="N235" s="200"/>
      <c r="O235" s="141" t="s">
        <v>61</v>
      </c>
      <c r="P235" s="201" t="s">
        <v>61</v>
      </c>
      <c r="Q235" s="136" t="s">
        <v>63</v>
      </c>
      <c r="R235" s="168"/>
      <c r="S235" s="181"/>
      <c r="T235" s="168" t="str">
        <f t="shared" si="12"/>
        <v xml:space="preserve"> </v>
      </c>
      <c r="U235" s="196"/>
      <c r="V235" s="124" t="str">
        <f t="shared" si="13"/>
        <v>No</v>
      </c>
      <c r="W235" s="125"/>
    </row>
    <row r="236" spans="1:23" ht="46.5" x14ac:dyDescent="0.35">
      <c r="A236" s="115" t="s">
        <v>450</v>
      </c>
      <c r="B236" s="61" t="s">
        <v>437</v>
      </c>
      <c r="C236" s="17" t="s">
        <v>73</v>
      </c>
      <c r="D236" s="9" t="s">
        <v>141</v>
      </c>
      <c r="E236" s="10">
        <v>42314</v>
      </c>
      <c r="F236" s="262" t="str">
        <f>LOOKUP($J236,Lookups!$A$3:$A$18, Lookups!$C$3:$C$18)</f>
        <v>Closed</v>
      </c>
      <c r="G236" s="11" t="s">
        <v>422</v>
      </c>
      <c r="H236" s="11"/>
      <c r="I236" s="11" t="s">
        <v>229</v>
      </c>
      <c r="J236" s="11" t="s">
        <v>226</v>
      </c>
      <c r="K236" s="263" t="str">
        <f>LOOKUP(J236,Lookups!$A$3:$A$20,Lookups!$B$3:$B$20)</f>
        <v>Effective date</v>
      </c>
      <c r="L236" s="79">
        <v>42412</v>
      </c>
      <c r="M236" s="199"/>
      <c r="N236" s="200"/>
      <c r="O236" s="9" t="s">
        <v>141</v>
      </c>
      <c r="P236" s="201" t="s">
        <v>61</v>
      </c>
      <c r="Q236" s="136" t="s">
        <v>47</v>
      </c>
      <c r="R236" s="135">
        <v>42381</v>
      </c>
      <c r="S236" s="178">
        <v>42355</v>
      </c>
      <c r="T236" s="136" t="str">
        <f t="shared" si="12"/>
        <v>Y</v>
      </c>
      <c r="U236" s="196"/>
      <c r="V236" s="124" t="str">
        <f t="shared" si="13"/>
        <v>No</v>
      </c>
      <c r="W236" s="125"/>
    </row>
    <row r="237" spans="1:23" ht="46.5" x14ac:dyDescent="0.35">
      <c r="A237" s="115" t="s">
        <v>497</v>
      </c>
      <c r="B237" s="61" t="s">
        <v>441</v>
      </c>
      <c r="C237" s="17" t="s">
        <v>72</v>
      </c>
      <c r="D237" s="9" t="s">
        <v>141</v>
      </c>
      <c r="E237" s="10">
        <v>42669</v>
      </c>
      <c r="F237" s="262" t="str">
        <f>LOOKUP($J237,Lookups!$A$3:$A$18, Lookups!$C$3:$C$18)</f>
        <v>Closed</v>
      </c>
      <c r="G237" s="11" t="s">
        <v>306</v>
      </c>
      <c r="H237" s="11"/>
      <c r="I237" s="11" t="s">
        <v>79</v>
      </c>
      <c r="J237" s="11" t="s">
        <v>310</v>
      </c>
      <c r="K237" s="263" t="str">
        <f>LOOKUP(J237,Lookups!$A$3:$A$20,Lookups!$B$3:$B$20)</f>
        <v>End of process</v>
      </c>
      <c r="L237" s="79">
        <v>42754</v>
      </c>
      <c r="M237" s="199"/>
      <c r="N237" s="200"/>
      <c r="O237" s="9" t="s">
        <v>330</v>
      </c>
      <c r="P237" s="201" t="s">
        <v>61</v>
      </c>
      <c r="Q237" s="136" t="s">
        <v>526</v>
      </c>
      <c r="R237" s="135">
        <v>42692</v>
      </c>
      <c r="S237" s="178">
        <v>42676</v>
      </c>
      <c r="T237" s="136" t="str">
        <f>IF(ISBLANK(S237)," ",IF(S237&lt;=R237,"Y","N"))</f>
        <v>Y</v>
      </c>
      <c r="U237" s="209" t="s">
        <v>61</v>
      </c>
      <c r="V237" s="124" t="str">
        <f t="shared" si="13"/>
        <v>No</v>
      </c>
      <c r="W237" s="125"/>
    </row>
    <row r="238" spans="1:23" ht="46.5" x14ac:dyDescent="0.35">
      <c r="A238" s="115" t="s">
        <v>497</v>
      </c>
      <c r="B238" s="61" t="s">
        <v>442</v>
      </c>
      <c r="C238" s="17" t="s">
        <v>72</v>
      </c>
      <c r="D238" s="9" t="s">
        <v>337</v>
      </c>
      <c r="E238" s="10">
        <v>42653</v>
      </c>
      <c r="F238" s="262" t="str">
        <f>LOOKUP($J238,Lookups!$A$3:$A$18, Lookups!$C$3:$C$18)</f>
        <v>Closed</v>
      </c>
      <c r="G238" s="11" t="s">
        <v>306</v>
      </c>
      <c r="H238" s="11"/>
      <c r="I238" s="11" t="s">
        <v>79</v>
      </c>
      <c r="J238" s="11" t="s">
        <v>226</v>
      </c>
      <c r="K238" s="263" t="str">
        <f>LOOKUP(J238,Lookups!$A$3:$A$20,Lookups!$B$3:$B$20)</f>
        <v>Effective date</v>
      </c>
      <c r="L238" s="79">
        <v>42826</v>
      </c>
      <c r="M238" s="199"/>
      <c r="N238" s="200"/>
      <c r="O238" s="9" t="s">
        <v>330</v>
      </c>
      <c r="P238" s="201" t="s">
        <v>61</v>
      </c>
      <c r="Q238" s="136" t="s">
        <v>525</v>
      </c>
      <c r="R238" s="135">
        <v>42684</v>
      </c>
      <c r="S238" s="178">
        <v>42676</v>
      </c>
      <c r="T238" s="136" t="str">
        <f>IF(ISBLANK(S238)," ",IF(S238&lt;=R238,"Y","N"))</f>
        <v>Y</v>
      </c>
      <c r="U238" s="209" t="s">
        <v>61</v>
      </c>
      <c r="V238" s="124" t="str">
        <f t="shared" si="13"/>
        <v>No</v>
      </c>
      <c r="W238" s="125"/>
    </row>
    <row r="239" spans="1:23" ht="46.5" x14ac:dyDescent="0.35">
      <c r="A239" s="115" t="s">
        <v>497</v>
      </c>
      <c r="B239" s="61"/>
      <c r="C239" s="17" t="s">
        <v>72</v>
      </c>
      <c r="D239" s="9" t="s">
        <v>330</v>
      </c>
      <c r="E239" s="10">
        <v>42313</v>
      </c>
      <c r="F239" s="262" t="str">
        <f>LOOKUP($J239,Lookups!$A$3:$A$18, Lookups!$C$3:$C$18)</f>
        <v>Closed</v>
      </c>
      <c r="G239" s="11" t="s">
        <v>306</v>
      </c>
      <c r="H239" s="11"/>
      <c r="I239" s="11" t="s">
        <v>79</v>
      </c>
      <c r="J239" s="11" t="s">
        <v>310</v>
      </c>
      <c r="K239" s="263" t="str">
        <f>LOOKUP(J239,Lookups!$A$3:$A$20,Lookups!$B$3:$B$20)</f>
        <v>End of process</v>
      </c>
      <c r="L239" s="79">
        <v>42754</v>
      </c>
      <c r="M239" s="199"/>
      <c r="N239" s="200"/>
      <c r="O239" s="9" t="s">
        <v>330</v>
      </c>
      <c r="P239" s="201" t="s">
        <v>61</v>
      </c>
      <c r="Q239" s="136" t="s">
        <v>525</v>
      </c>
      <c r="R239" s="135">
        <v>42684</v>
      </c>
      <c r="S239" s="178">
        <v>42676</v>
      </c>
      <c r="T239" s="136" t="str">
        <f t="shared" si="12"/>
        <v>Y</v>
      </c>
      <c r="U239" s="209" t="s">
        <v>61</v>
      </c>
      <c r="V239" s="124" t="str">
        <f t="shared" si="13"/>
        <v>No</v>
      </c>
      <c r="W239" s="125"/>
    </row>
    <row r="240" spans="1:23" ht="31" x14ac:dyDescent="0.35">
      <c r="A240" s="115" t="s">
        <v>451</v>
      </c>
      <c r="B240" s="61" t="s">
        <v>439</v>
      </c>
      <c r="C240" s="32" t="s">
        <v>112</v>
      </c>
      <c r="D240" s="9" t="s">
        <v>330</v>
      </c>
      <c r="E240" s="10">
        <v>42291</v>
      </c>
      <c r="F240" s="262" t="str">
        <f>LOOKUP($J240,Lookups!$A$3:$A$18, Lookups!$C$3:$C$18)</f>
        <v>Closed</v>
      </c>
      <c r="G240" s="11" t="s">
        <v>339</v>
      </c>
      <c r="H240" s="11"/>
      <c r="I240" s="11" t="s">
        <v>230</v>
      </c>
      <c r="J240" s="11" t="s">
        <v>17</v>
      </c>
      <c r="K240" s="263" t="str">
        <f>LOOKUP(J240,Lookups!$A$3:$A$20,Lookups!$B$3:$B$20)</f>
        <v>End of process</v>
      </c>
      <c r="L240" s="79">
        <v>42537</v>
      </c>
      <c r="M240" s="199"/>
      <c r="N240" s="200"/>
      <c r="O240" s="141" t="s">
        <v>61</v>
      </c>
      <c r="P240" s="201" t="s">
        <v>61</v>
      </c>
      <c r="Q240" s="210" t="s">
        <v>138</v>
      </c>
      <c r="R240" s="202"/>
      <c r="S240" s="202"/>
      <c r="T240" s="168" t="str">
        <f t="shared" si="12"/>
        <v xml:space="preserve"> </v>
      </c>
      <c r="U240" s="203"/>
      <c r="V240" s="124" t="str">
        <f t="shared" si="13"/>
        <v>No</v>
      </c>
      <c r="W240" s="125"/>
    </row>
    <row r="241" spans="1:23" ht="46.5" x14ac:dyDescent="0.35">
      <c r="A241" s="115" t="s">
        <v>452</v>
      </c>
      <c r="B241" s="61" t="s">
        <v>437</v>
      </c>
      <c r="C241" s="32" t="s">
        <v>111</v>
      </c>
      <c r="D241" s="9" t="s">
        <v>331</v>
      </c>
      <c r="E241" s="10">
        <v>42289</v>
      </c>
      <c r="F241" s="262" t="str">
        <f>LOOKUP($J241,Lookups!$A$3:$A$18, Lookups!$C$3:$C$18)</f>
        <v>Closed</v>
      </c>
      <c r="G241" s="11" t="s">
        <v>422</v>
      </c>
      <c r="H241" s="11"/>
      <c r="I241" s="11" t="s">
        <v>202</v>
      </c>
      <c r="J241" s="11" t="s">
        <v>226</v>
      </c>
      <c r="K241" s="263" t="str">
        <f>LOOKUP(J241,Lookups!$A$3:$A$20,Lookups!$B$3:$B$20)</f>
        <v>Effective date</v>
      </c>
      <c r="L241" s="79">
        <v>42412</v>
      </c>
      <c r="M241" s="199"/>
      <c r="N241" s="200"/>
      <c r="O241" s="141" t="s">
        <v>219</v>
      </c>
      <c r="P241" s="201" t="s">
        <v>61</v>
      </c>
      <c r="Q241" s="136" t="s">
        <v>47</v>
      </c>
      <c r="R241" s="135">
        <v>42381</v>
      </c>
      <c r="S241" s="178">
        <v>42355</v>
      </c>
      <c r="T241" s="136" t="str">
        <f t="shared" si="12"/>
        <v>Y</v>
      </c>
      <c r="U241" s="196"/>
      <c r="V241" s="124" t="str">
        <f t="shared" si="13"/>
        <v>No</v>
      </c>
      <c r="W241" s="125"/>
    </row>
    <row r="242" spans="1:23" ht="62" x14ac:dyDescent="0.35">
      <c r="A242" s="115" t="s">
        <v>453</v>
      </c>
      <c r="B242" s="61" t="s">
        <v>440</v>
      </c>
      <c r="C242" s="32" t="s">
        <v>176</v>
      </c>
      <c r="D242" s="9" t="s">
        <v>219</v>
      </c>
      <c r="E242" s="10">
        <v>42279</v>
      </c>
      <c r="F242" s="262" t="str">
        <f>LOOKUP($J242,Lookups!$A$3:$A$18, Lookups!$C$3:$C$18)</f>
        <v>Closed</v>
      </c>
      <c r="G242" s="11" t="s">
        <v>260</v>
      </c>
      <c r="H242" s="11"/>
      <c r="I242" s="11" t="s">
        <v>430</v>
      </c>
      <c r="J242" s="11" t="s">
        <v>226</v>
      </c>
      <c r="K242" s="263" t="str">
        <f>LOOKUP(J242,Lookups!$A$3:$A$20,Lookups!$B$3:$B$20)</f>
        <v>Effective date</v>
      </c>
      <c r="L242" s="79">
        <v>42314</v>
      </c>
      <c r="M242" s="199"/>
      <c r="N242" s="200"/>
      <c r="O242" s="141" t="s">
        <v>219</v>
      </c>
      <c r="P242" s="201" t="s">
        <v>61</v>
      </c>
      <c r="Q242" s="165" t="s">
        <v>172</v>
      </c>
      <c r="R242" s="198">
        <v>42292</v>
      </c>
      <c r="S242" s="198">
        <v>42292</v>
      </c>
      <c r="T242" s="197" t="str">
        <f t="shared" si="12"/>
        <v>Y</v>
      </c>
      <c r="U242" s="189" t="s">
        <v>61</v>
      </c>
      <c r="V242" s="124" t="str">
        <f t="shared" si="13"/>
        <v>No</v>
      </c>
      <c r="W242" s="125"/>
    </row>
    <row r="243" spans="1:23" ht="24" customHeight="1" x14ac:dyDescent="0.35">
      <c r="A243" s="115" t="s">
        <v>454</v>
      </c>
      <c r="B243" s="61" t="s">
        <v>437</v>
      </c>
      <c r="C243" s="32" t="s">
        <v>175</v>
      </c>
      <c r="D243" s="20" t="s">
        <v>219</v>
      </c>
      <c r="E243" s="10">
        <v>42279</v>
      </c>
      <c r="F243" s="262" t="str">
        <f>LOOKUP($J243,Lookups!$A$3:$A$18, Lookups!$C$3:$C$18)</f>
        <v>Closed</v>
      </c>
      <c r="G243" s="13" t="s">
        <v>396</v>
      </c>
      <c r="H243" s="13"/>
      <c r="I243" s="11" t="s">
        <v>319</v>
      </c>
      <c r="J243" s="11" t="s">
        <v>226</v>
      </c>
      <c r="K243" s="263" t="str">
        <f>LOOKUP(J243,Lookups!$A$3:$A$20,Lookups!$B$3:$B$20)</f>
        <v>Effective date</v>
      </c>
      <c r="L243" s="79">
        <v>42349</v>
      </c>
      <c r="M243" s="211" t="s">
        <v>219</v>
      </c>
      <c r="N243" s="212" t="s">
        <v>61</v>
      </c>
      <c r="O243" s="213" t="s">
        <v>61</v>
      </c>
      <c r="P243" s="177" t="s">
        <v>61</v>
      </c>
      <c r="Q243" s="214" t="s">
        <v>63</v>
      </c>
      <c r="R243" s="215"/>
      <c r="S243" s="216"/>
      <c r="T243" s="187" t="str">
        <f t="shared" si="12"/>
        <v xml:space="preserve"> </v>
      </c>
      <c r="U243" s="217" t="s">
        <v>61</v>
      </c>
      <c r="V243" s="124" t="str">
        <f t="shared" si="13"/>
        <v>No</v>
      </c>
      <c r="W243" s="125"/>
    </row>
    <row r="244" spans="1:23" ht="46.5" x14ac:dyDescent="0.35">
      <c r="A244" s="115" t="s">
        <v>173</v>
      </c>
      <c r="B244" s="61"/>
      <c r="C244" s="17" t="s">
        <v>174</v>
      </c>
      <c r="D244" s="9" t="s">
        <v>343</v>
      </c>
      <c r="E244" s="10">
        <v>42277</v>
      </c>
      <c r="F244" s="262" t="str">
        <f>LOOKUP($J244,Lookups!$A$3:$A$18, Lookups!$C$3:$C$18)</f>
        <v>Closed</v>
      </c>
      <c r="G244" s="11" t="s">
        <v>401</v>
      </c>
      <c r="H244" s="11"/>
      <c r="I244" s="11" t="s">
        <v>319</v>
      </c>
      <c r="J244" s="11" t="s">
        <v>226</v>
      </c>
      <c r="K244" s="263" t="str">
        <f>LOOKUP(J244,Lookups!$A$3:$A$20,Lookups!$B$3:$B$20)</f>
        <v>Effective date</v>
      </c>
      <c r="L244" s="79">
        <v>42346</v>
      </c>
      <c r="M244" s="199"/>
      <c r="N244" s="200"/>
      <c r="O244" s="141" t="s">
        <v>219</v>
      </c>
      <c r="P244" s="201" t="s">
        <v>61</v>
      </c>
      <c r="Q244" s="165" t="s">
        <v>76</v>
      </c>
      <c r="R244" s="177">
        <v>42318</v>
      </c>
      <c r="S244" s="177">
        <v>42317</v>
      </c>
      <c r="T244" s="197" t="str">
        <f t="shared" ref="T244:T250" si="14">IF(ISBLANK(S244)," ",IF(S244&lt;=R244,"Y","N"))</f>
        <v>Y</v>
      </c>
      <c r="U244" s="189" t="s">
        <v>61</v>
      </c>
      <c r="V244" s="124" t="str">
        <f t="shared" si="13"/>
        <v>No</v>
      </c>
      <c r="W244" s="125"/>
    </row>
    <row r="245" spans="1:23" ht="46.5" x14ac:dyDescent="0.35">
      <c r="A245" s="115" t="s">
        <v>455</v>
      </c>
      <c r="B245" s="61" t="s">
        <v>440</v>
      </c>
      <c r="C245" s="17" t="s">
        <v>171</v>
      </c>
      <c r="D245" s="9" t="s">
        <v>219</v>
      </c>
      <c r="E245" s="10">
        <v>42275</v>
      </c>
      <c r="F245" s="262" t="str">
        <f>LOOKUP($J245,Lookups!$A$3:$A$18, Lookups!$C$3:$C$18)</f>
        <v>Closed</v>
      </c>
      <c r="G245" s="11" t="s">
        <v>260</v>
      </c>
      <c r="H245" s="11"/>
      <c r="I245" s="11" t="s">
        <v>430</v>
      </c>
      <c r="J245" s="11" t="s">
        <v>226</v>
      </c>
      <c r="K245" s="263" t="str">
        <f>LOOKUP(J245,Lookups!$A$3:$A$20,Lookups!$B$3:$B$20)</f>
        <v>Effective date</v>
      </c>
      <c r="L245" s="79">
        <v>42314</v>
      </c>
      <c r="M245" s="199"/>
      <c r="N245" s="200"/>
      <c r="O245" s="141" t="s">
        <v>219</v>
      </c>
      <c r="P245" s="201" t="s">
        <v>61</v>
      </c>
      <c r="Q245" s="165" t="s">
        <v>172</v>
      </c>
      <c r="R245" s="198">
        <v>42292</v>
      </c>
      <c r="S245" s="198">
        <v>42292</v>
      </c>
      <c r="T245" s="197" t="str">
        <f t="shared" si="14"/>
        <v>Y</v>
      </c>
      <c r="U245" s="189" t="s">
        <v>61</v>
      </c>
      <c r="V245" s="124" t="str">
        <f t="shared" si="13"/>
        <v>No</v>
      </c>
      <c r="W245" s="125"/>
    </row>
    <row r="246" spans="1:23" x14ac:dyDescent="0.35">
      <c r="A246" s="115" t="s">
        <v>166</v>
      </c>
      <c r="B246" s="61"/>
      <c r="C246" s="17" t="s">
        <v>167</v>
      </c>
      <c r="D246" s="9" t="s">
        <v>234</v>
      </c>
      <c r="E246" s="10">
        <v>42251</v>
      </c>
      <c r="F246" s="262" t="str">
        <f>LOOKUP($J246,Lookups!$A$3:$A$18, Lookups!$C$3:$C$18)</f>
        <v>Closed</v>
      </c>
      <c r="G246" s="11" t="s">
        <v>306</v>
      </c>
      <c r="H246" s="11"/>
      <c r="I246" s="11" t="s">
        <v>230</v>
      </c>
      <c r="J246" s="11" t="s">
        <v>419</v>
      </c>
      <c r="K246" s="263" t="str">
        <f>LOOKUP(J246,Lookups!$A$3:$A$20,Lookups!$B$3:$B$20)</f>
        <v>End of process</v>
      </c>
      <c r="L246" s="79">
        <v>42313</v>
      </c>
      <c r="M246" s="199"/>
      <c r="N246" s="200"/>
      <c r="O246" s="141" t="s">
        <v>141</v>
      </c>
      <c r="P246" s="201">
        <v>5</v>
      </c>
      <c r="Q246" s="165" t="s">
        <v>64</v>
      </c>
      <c r="R246" s="187" t="s">
        <v>54</v>
      </c>
      <c r="S246" s="188"/>
      <c r="T246" s="187" t="str">
        <f t="shared" si="14"/>
        <v xml:space="preserve"> </v>
      </c>
      <c r="U246" s="189" t="s">
        <v>61</v>
      </c>
      <c r="V246" s="124" t="str">
        <f t="shared" si="13"/>
        <v>No</v>
      </c>
      <c r="W246" s="125"/>
    </row>
    <row r="247" spans="1:23" ht="46.5" x14ac:dyDescent="0.35">
      <c r="A247" s="115" t="s">
        <v>49</v>
      </c>
      <c r="B247" s="61"/>
      <c r="C247" s="17" t="s">
        <v>165</v>
      </c>
      <c r="D247" s="9" t="s">
        <v>337</v>
      </c>
      <c r="E247" s="10">
        <v>42251</v>
      </c>
      <c r="F247" s="262" t="str">
        <f>LOOKUP($J247,Lookups!$A$3:$A$18, Lookups!$C$3:$C$18)</f>
        <v>Closed</v>
      </c>
      <c r="G247" s="11" t="s">
        <v>306</v>
      </c>
      <c r="H247" s="11"/>
      <c r="I247" s="11" t="s">
        <v>203</v>
      </c>
      <c r="J247" s="11" t="s">
        <v>419</v>
      </c>
      <c r="K247" s="263" t="str">
        <f>LOOKUP(J247,Lookups!$A$3:$A$20,Lookups!$B$3:$B$20)</f>
        <v>End of process</v>
      </c>
      <c r="L247" s="79">
        <v>42321</v>
      </c>
      <c r="M247" s="199"/>
      <c r="N247" s="200"/>
      <c r="O247" s="141" t="s">
        <v>330</v>
      </c>
      <c r="P247" s="201">
        <v>4</v>
      </c>
      <c r="Q247" s="165" t="s">
        <v>64</v>
      </c>
      <c r="R247" s="187" t="s">
        <v>54</v>
      </c>
      <c r="S247" s="188"/>
      <c r="T247" s="187" t="str">
        <f t="shared" si="14"/>
        <v xml:space="preserve"> </v>
      </c>
      <c r="U247" s="189" t="s">
        <v>61</v>
      </c>
      <c r="V247" s="124" t="str">
        <f t="shared" si="13"/>
        <v>No</v>
      </c>
      <c r="W247" s="125"/>
    </row>
    <row r="248" spans="1:23" ht="46.5" x14ac:dyDescent="0.35">
      <c r="A248" s="115" t="s">
        <v>456</v>
      </c>
      <c r="B248" s="61" t="s">
        <v>440</v>
      </c>
      <c r="C248" s="17" t="s">
        <v>48</v>
      </c>
      <c r="D248" s="9" t="s">
        <v>330</v>
      </c>
      <c r="E248" s="10">
        <v>42251</v>
      </c>
      <c r="F248" s="262" t="str">
        <f>LOOKUP($J248,Lookups!$A$3:$A$18, Lookups!$C$3:$C$18)</f>
        <v>Closed</v>
      </c>
      <c r="G248" s="11" t="s">
        <v>260</v>
      </c>
      <c r="H248" s="11"/>
      <c r="I248" s="11" t="s">
        <v>430</v>
      </c>
      <c r="J248" s="11" t="s">
        <v>226</v>
      </c>
      <c r="K248" s="263" t="str">
        <f>LOOKUP(J248,Lookups!$A$3:$A$20,Lookups!$B$3:$B$20)</f>
        <v>Effective date</v>
      </c>
      <c r="L248" s="79">
        <v>42286</v>
      </c>
      <c r="M248" s="199"/>
      <c r="N248" s="200"/>
      <c r="O248" s="141" t="s">
        <v>330</v>
      </c>
      <c r="P248" s="201" t="s">
        <v>61</v>
      </c>
      <c r="Q248" s="165" t="s">
        <v>162</v>
      </c>
      <c r="R248" s="198">
        <v>42264</v>
      </c>
      <c r="S248" s="198">
        <v>42264</v>
      </c>
      <c r="T248" s="197" t="str">
        <f t="shared" si="14"/>
        <v>Y</v>
      </c>
      <c r="U248" s="189" t="s">
        <v>61</v>
      </c>
      <c r="V248" s="124" t="str">
        <f t="shared" si="13"/>
        <v>No</v>
      </c>
      <c r="W248" s="125"/>
    </row>
    <row r="249" spans="1:23" ht="31" x14ac:dyDescent="0.35">
      <c r="A249" s="115" t="s">
        <v>457</v>
      </c>
      <c r="B249" s="61" t="s">
        <v>439</v>
      </c>
      <c r="C249" s="17" t="s">
        <v>136</v>
      </c>
      <c r="D249" s="9" t="s">
        <v>219</v>
      </c>
      <c r="E249" s="10">
        <v>42251</v>
      </c>
      <c r="F249" s="262" t="str">
        <f>LOOKUP($J249,Lookups!$A$3:$A$18, Lookups!$C$3:$C$18)</f>
        <v>Closed</v>
      </c>
      <c r="G249" s="11" t="s">
        <v>339</v>
      </c>
      <c r="H249" s="11"/>
      <c r="I249" s="11" t="s">
        <v>137</v>
      </c>
      <c r="J249" s="11" t="s">
        <v>17</v>
      </c>
      <c r="K249" s="263" t="str">
        <f>LOOKUP(J249,Lookups!$A$3:$A$20,Lookups!$B$3:$B$20)</f>
        <v>End of process</v>
      </c>
      <c r="L249" s="79">
        <v>42446</v>
      </c>
      <c r="M249" s="199"/>
      <c r="N249" s="200"/>
      <c r="O249" s="141" t="s">
        <v>61</v>
      </c>
      <c r="P249" s="201" t="s">
        <v>61</v>
      </c>
      <c r="Q249" s="165" t="s">
        <v>138</v>
      </c>
      <c r="R249" s="187" t="s">
        <v>54</v>
      </c>
      <c r="S249" s="188"/>
      <c r="T249" s="187" t="str">
        <f t="shared" si="14"/>
        <v xml:space="preserve"> </v>
      </c>
      <c r="U249" s="189" t="s">
        <v>61</v>
      </c>
      <c r="V249" s="124" t="str">
        <f t="shared" si="13"/>
        <v>No</v>
      </c>
      <c r="W249" s="125"/>
    </row>
    <row r="250" spans="1:23" ht="46.5" x14ac:dyDescent="0.35">
      <c r="A250" s="115" t="s">
        <v>458</v>
      </c>
      <c r="B250" s="61" t="s">
        <v>440</v>
      </c>
      <c r="C250" s="17" t="s">
        <v>213</v>
      </c>
      <c r="D250" s="9" t="s">
        <v>141</v>
      </c>
      <c r="E250" s="10">
        <v>42242</v>
      </c>
      <c r="F250" s="262" t="str">
        <f>LOOKUP($J250,Lookups!$A$3:$A$18, Lookups!$C$3:$C$18)</f>
        <v>Closed</v>
      </c>
      <c r="G250" s="11" t="s">
        <v>260</v>
      </c>
      <c r="H250" s="11"/>
      <c r="I250" s="11" t="s">
        <v>430</v>
      </c>
      <c r="J250" s="11" t="s">
        <v>226</v>
      </c>
      <c r="K250" s="263" t="str">
        <f>LOOKUP(J250,Lookups!$A$3:$A$20,Lookups!$B$3:$B$20)</f>
        <v>Effective date</v>
      </c>
      <c r="L250" s="79">
        <v>42286</v>
      </c>
      <c r="M250" s="199"/>
      <c r="N250" s="200"/>
      <c r="O250" s="141" t="s">
        <v>141</v>
      </c>
      <c r="P250" s="201" t="s">
        <v>61</v>
      </c>
      <c r="Q250" s="165" t="s">
        <v>162</v>
      </c>
      <c r="R250" s="198">
        <v>42264</v>
      </c>
      <c r="S250" s="198">
        <v>42264</v>
      </c>
      <c r="T250" s="197" t="str">
        <f t="shared" si="14"/>
        <v>Y</v>
      </c>
      <c r="U250" s="189" t="s">
        <v>61</v>
      </c>
      <c r="V250" s="124" t="str">
        <f t="shared" si="13"/>
        <v>No</v>
      </c>
      <c r="W250" s="125"/>
    </row>
    <row r="251" spans="1:23" ht="46.5" x14ac:dyDescent="0.35">
      <c r="A251" s="115" t="s">
        <v>459</v>
      </c>
      <c r="B251" s="61" t="s">
        <v>437</v>
      </c>
      <c r="C251" s="17" t="s">
        <v>391</v>
      </c>
      <c r="D251" s="9" t="s">
        <v>392</v>
      </c>
      <c r="E251" s="10">
        <v>42223</v>
      </c>
      <c r="F251" s="262" t="str">
        <f>LOOKUP($J251,Lookups!$A$3:$A$18, Lookups!$C$3:$C$18)</f>
        <v>Closed</v>
      </c>
      <c r="G251" s="11" t="s">
        <v>422</v>
      </c>
      <c r="H251" s="11"/>
      <c r="I251" s="11" t="s">
        <v>319</v>
      </c>
      <c r="J251" s="11" t="s">
        <v>226</v>
      </c>
      <c r="K251" s="263" t="str">
        <f>LOOKUP(J251,Lookups!$A$3:$A$20,Lookups!$B$3:$B$20)</f>
        <v>Effective date</v>
      </c>
      <c r="L251" s="79">
        <v>42349</v>
      </c>
      <c r="M251" s="199"/>
      <c r="N251" s="200"/>
      <c r="O251" s="141" t="s">
        <v>219</v>
      </c>
      <c r="P251" s="201" t="s">
        <v>61</v>
      </c>
      <c r="Q251" s="177" t="s">
        <v>169</v>
      </c>
      <c r="R251" s="198">
        <v>42285</v>
      </c>
      <c r="S251" s="198">
        <v>42277</v>
      </c>
      <c r="T251" s="197" t="str">
        <f t="shared" ref="T251:T256" si="15">IF(ISBLANK(S251)," ",IF(S251&lt;=R251,"Y","N"))</f>
        <v>Y</v>
      </c>
      <c r="U251" s="189" t="s">
        <v>61</v>
      </c>
      <c r="V251" s="124" t="str">
        <f t="shared" si="13"/>
        <v>No</v>
      </c>
      <c r="W251" s="125"/>
    </row>
    <row r="252" spans="1:23" ht="46.5" x14ac:dyDescent="0.35">
      <c r="A252" s="115" t="s">
        <v>460</v>
      </c>
      <c r="B252" s="61" t="s">
        <v>437</v>
      </c>
      <c r="C252" s="17" t="s">
        <v>365</v>
      </c>
      <c r="D252" s="9" t="s">
        <v>219</v>
      </c>
      <c r="E252" s="10">
        <v>42223</v>
      </c>
      <c r="F252" s="262" t="str">
        <f>LOOKUP($J252,Lookups!$A$3:$A$18, Lookups!$C$3:$C$18)</f>
        <v>Closed</v>
      </c>
      <c r="G252" s="11" t="s">
        <v>422</v>
      </c>
      <c r="H252" s="11"/>
      <c r="I252" s="11" t="s">
        <v>430</v>
      </c>
      <c r="J252" s="11" t="s">
        <v>226</v>
      </c>
      <c r="K252" s="263" t="str">
        <f>LOOKUP(J252,Lookups!$A$3:$A$20,Lookups!$B$3:$B$20)</f>
        <v>Effective date</v>
      </c>
      <c r="L252" s="79">
        <v>42286</v>
      </c>
      <c r="M252" s="199"/>
      <c r="N252" s="200"/>
      <c r="O252" s="141" t="s">
        <v>219</v>
      </c>
      <c r="P252" s="201" t="s">
        <v>61</v>
      </c>
      <c r="Q252" s="177" t="s">
        <v>209</v>
      </c>
      <c r="R252" s="198">
        <v>42257</v>
      </c>
      <c r="S252" s="198">
        <v>42223</v>
      </c>
      <c r="T252" s="197" t="str">
        <f t="shared" si="15"/>
        <v>Y</v>
      </c>
      <c r="U252" s="189" t="s">
        <v>61</v>
      </c>
      <c r="V252" s="124" t="str">
        <f t="shared" si="13"/>
        <v>No</v>
      </c>
      <c r="W252" s="125"/>
    </row>
    <row r="253" spans="1:23" ht="46.5" x14ac:dyDescent="0.35">
      <c r="A253" s="115" t="s">
        <v>361</v>
      </c>
      <c r="B253" s="61"/>
      <c r="C253" s="17" t="s">
        <v>267</v>
      </c>
      <c r="D253" s="31" t="s">
        <v>333</v>
      </c>
      <c r="E253" s="10">
        <v>42222</v>
      </c>
      <c r="F253" s="262" t="str">
        <f>LOOKUP($J253,Lookups!$A$3:$A$18, Lookups!$C$3:$C$18)</f>
        <v>Closed</v>
      </c>
      <c r="G253" s="11" t="s">
        <v>306</v>
      </c>
      <c r="H253" s="11"/>
      <c r="I253" s="11" t="s">
        <v>230</v>
      </c>
      <c r="J253" s="11" t="s">
        <v>310</v>
      </c>
      <c r="K253" s="263" t="str">
        <f>LOOKUP(J253,Lookups!$A$3:$A$20,Lookups!$B$3:$B$20)</f>
        <v>End of process</v>
      </c>
      <c r="L253" s="79">
        <v>42450</v>
      </c>
      <c r="M253" s="199"/>
      <c r="N253" s="200"/>
      <c r="O253" s="141" t="s">
        <v>142</v>
      </c>
      <c r="P253" s="218">
        <v>3</v>
      </c>
      <c r="Q253" s="177" t="s">
        <v>169</v>
      </c>
      <c r="R253" s="198">
        <v>42285</v>
      </c>
      <c r="S253" s="198">
        <v>42282</v>
      </c>
      <c r="T253" s="197" t="str">
        <f t="shared" si="15"/>
        <v>Y</v>
      </c>
      <c r="U253" s="189" t="s">
        <v>61</v>
      </c>
      <c r="V253" s="124" t="str">
        <f t="shared" si="13"/>
        <v>No</v>
      </c>
      <c r="W253" s="125"/>
    </row>
    <row r="254" spans="1:23" ht="46.5" x14ac:dyDescent="0.35">
      <c r="A254" s="115" t="s">
        <v>359</v>
      </c>
      <c r="B254" s="61"/>
      <c r="C254" s="17" t="s">
        <v>360</v>
      </c>
      <c r="D254" s="9" t="s">
        <v>234</v>
      </c>
      <c r="E254" s="10">
        <v>42220</v>
      </c>
      <c r="F254" s="262" t="str">
        <f>LOOKUP($J254,Lookups!$A$3:$A$18, Lookups!$C$3:$C$18)</f>
        <v>Closed</v>
      </c>
      <c r="G254" s="11" t="s">
        <v>306</v>
      </c>
      <c r="H254" s="11"/>
      <c r="I254" s="11" t="s">
        <v>229</v>
      </c>
      <c r="J254" s="11" t="s">
        <v>310</v>
      </c>
      <c r="K254" s="263" t="str">
        <f>LOOKUP(J254,Lookups!$A$3:$A$20,Lookups!$B$3:$B$20)</f>
        <v>End of process</v>
      </c>
      <c r="L254" s="79">
        <v>42517</v>
      </c>
      <c r="M254" s="199"/>
      <c r="N254" s="200"/>
      <c r="O254" s="141" t="s">
        <v>330</v>
      </c>
      <c r="P254" s="218">
        <v>2</v>
      </c>
      <c r="Q254" s="136" t="s">
        <v>362</v>
      </c>
      <c r="R254" s="135">
        <v>42411</v>
      </c>
      <c r="S254" s="198">
        <v>42398</v>
      </c>
      <c r="T254" s="197" t="str">
        <f t="shared" si="15"/>
        <v>Y</v>
      </c>
      <c r="U254" s="189" t="s">
        <v>61</v>
      </c>
      <c r="V254" s="124" t="str">
        <f t="shared" si="13"/>
        <v>No</v>
      </c>
      <c r="W254" s="125"/>
    </row>
    <row r="255" spans="1:23" ht="31" x14ac:dyDescent="0.35">
      <c r="A255" s="115" t="s">
        <v>132</v>
      </c>
      <c r="B255" s="61"/>
      <c r="C255" s="17" t="s">
        <v>133</v>
      </c>
      <c r="D255" s="31" t="s">
        <v>333</v>
      </c>
      <c r="E255" s="10">
        <v>42199</v>
      </c>
      <c r="F255" s="262" t="str">
        <f>LOOKUP($J255,Lookups!$A$3:$A$18, Lookups!$C$3:$C$18)</f>
        <v>Closed</v>
      </c>
      <c r="G255" s="11" t="s">
        <v>306</v>
      </c>
      <c r="H255" s="11"/>
      <c r="I255" s="11" t="s">
        <v>229</v>
      </c>
      <c r="J255" s="11" t="s">
        <v>419</v>
      </c>
      <c r="K255" s="263" t="str">
        <f>LOOKUP(J255,Lookups!$A$3:$A$20,Lookups!$B$3:$B$20)</f>
        <v>End of process</v>
      </c>
      <c r="L255" s="79" t="s">
        <v>70</v>
      </c>
      <c r="M255" s="199"/>
      <c r="N255" s="200"/>
      <c r="O255" s="219" t="s">
        <v>141</v>
      </c>
      <c r="P255" s="218">
        <v>1</v>
      </c>
      <c r="Q255" s="165" t="s">
        <v>64</v>
      </c>
      <c r="R255" s="187" t="s">
        <v>54</v>
      </c>
      <c r="S255" s="187"/>
      <c r="T255" s="187" t="str">
        <f t="shared" si="15"/>
        <v xml:space="preserve"> </v>
      </c>
      <c r="U255" s="189" t="s">
        <v>61</v>
      </c>
      <c r="V255" s="124" t="str">
        <f t="shared" si="13"/>
        <v>No</v>
      </c>
      <c r="W255" s="125"/>
    </row>
    <row r="256" spans="1:23" ht="46.5" x14ac:dyDescent="0.35">
      <c r="A256" s="115" t="s">
        <v>130</v>
      </c>
      <c r="B256" s="61"/>
      <c r="C256" s="17" t="s">
        <v>131</v>
      </c>
      <c r="D256" s="9" t="s">
        <v>330</v>
      </c>
      <c r="E256" s="10">
        <v>42199</v>
      </c>
      <c r="F256" s="262" t="str">
        <f>LOOKUP($J256,Lookups!$A$3:$A$18, Lookups!$C$3:$C$18)</f>
        <v>Closed</v>
      </c>
      <c r="G256" s="11" t="s">
        <v>401</v>
      </c>
      <c r="H256" s="11"/>
      <c r="I256" s="11" t="s">
        <v>318</v>
      </c>
      <c r="J256" s="11" t="s">
        <v>226</v>
      </c>
      <c r="K256" s="263" t="str">
        <f>LOOKUP(J256,Lookups!$A$3:$A$20,Lookups!$B$3:$B$20)</f>
        <v>Effective date</v>
      </c>
      <c r="L256" s="79">
        <v>42230</v>
      </c>
      <c r="M256" s="199"/>
      <c r="N256" s="200"/>
      <c r="O256" s="219" t="s">
        <v>330</v>
      </c>
      <c r="P256" s="218" t="s">
        <v>61</v>
      </c>
      <c r="Q256" s="197" t="s">
        <v>196</v>
      </c>
      <c r="R256" s="187" t="s">
        <v>54</v>
      </c>
      <c r="S256" s="187"/>
      <c r="T256" s="187" t="str">
        <f t="shared" si="15"/>
        <v xml:space="preserve"> </v>
      </c>
      <c r="U256" s="189" t="s">
        <v>61</v>
      </c>
      <c r="V256" s="124" t="str">
        <f t="shared" si="13"/>
        <v>No</v>
      </c>
      <c r="W256" s="125"/>
    </row>
    <row r="257" spans="1:23" ht="46.5" x14ac:dyDescent="0.35">
      <c r="A257" s="115" t="s">
        <v>461</v>
      </c>
      <c r="B257" s="61" t="s">
        <v>437</v>
      </c>
      <c r="C257" s="17" t="s">
        <v>145</v>
      </c>
      <c r="D257" s="9" t="s">
        <v>219</v>
      </c>
      <c r="E257" s="10">
        <v>42188</v>
      </c>
      <c r="F257" s="262" t="str">
        <f>LOOKUP($J257,Lookups!$A$3:$A$18, Lookups!$C$3:$C$18)</f>
        <v>Closed</v>
      </c>
      <c r="G257" s="11" t="s">
        <v>422</v>
      </c>
      <c r="H257" s="11"/>
      <c r="I257" s="11" t="s">
        <v>319</v>
      </c>
      <c r="J257" s="11" t="s">
        <v>226</v>
      </c>
      <c r="K257" s="263" t="str">
        <f>LOOKUP(J257,Lookups!$A$3:$A$20,Lookups!$B$3:$B$20)</f>
        <v>Effective date</v>
      </c>
      <c r="L257" s="79">
        <v>42286</v>
      </c>
      <c r="M257" s="199"/>
      <c r="N257" s="200"/>
      <c r="O257" s="219" t="s">
        <v>219</v>
      </c>
      <c r="P257" s="218" t="s">
        <v>61</v>
      </c>
      <c r="Q257" s="198" t="s">
        <v>134</v>
      </c>
      <c r="R257" s="198">
        <v>42222</v>
      </c>
      <c r="S257" s="177">
        <v>42222</v>
      </c>
      <c r="T257" s="197" t="str">
        <f t="shared" ref="T257:T267" si="16">IF(ISBLANK(S257)," ",IF(S257&lt;=R257,"Y","N"))</f>
        <v>Y</v>
      </c>
      <c r="U257" s="189" t="s">
        <v>61</v>
      </c>
      <c r="V257" s="124" t="str">
        <f t="shared" si="13"/>
        <v>No</v>
      </c>
      <c r="W257" s="220" t="s">
        <v>62</v>
      </c>
    </row>
    <row r="258" spans="1:23" ht="46.5" x14ac:dyDescent="0.35">
      <c r="A258" s="115" t="s">
        <v>462</v>
      </c>
      <c r="B258" s="61" t="s">
        <v>437</v>
      </c>
      <c r="C258" s="17" t="s">
        <v>50</v>
      </c>
      <c r="D258" s="9" t="s">
        <v>219</v>
      </c>
      <c r="E258" s="10">
        <v>42188</v>
      </c>
      <c r="F258" s="262" t="str">
        <f>LOOKUP($J258,Lookups!$A$3:$A$18, Lookups!$C$3:$C$18)</f>
        <v>Closed</v>
      </c>
      <c r="G258" s="11" t="s">
        <v>422</v>
      </c>
      <c r="H258" s="11"/>
      <c r="I258" s="11" t="s">
        <v>319</v>
      </c>
      <c r="J258" s="11" t="s">
        <v>226</v>
      </c>
      <c r="K258" s="263" t="str">
        <f>LOOKUP(J258,Lookups!$A$3:$A$20,Lookups!$B$3:$B$20)</f>
        <v>Effective date</v>
      </c>
      <c r="L258" s="79">
        <v>42286</v>
      </c>
      <c r="M258" s="199"/>
      <c r="N258" s="200"/>
      <c r="O258" s="219" t="s">
        <v>219</v>
      </c>
      <c r="P258" s="218" t="s">
        <v>61</v>
      </c>
      <c r="Q258" s="198" t="s">
        <v>134</v>
      </c>
      <c r="R258" s="198">
        <v>42222</v>
      </c>
      <c r="S258" s="198">
        <v>42221</v>
      </c>
      <c r="T258" s="197" t="str">
        <f t="shared" si="16"/>
        <v>Y</v>
      </c>
      <c r="U258" s="189" t="s">
        <v>61</v>
      </c>
      <c r="V258" s="124" t="str">
        <f t="shared" si="13"/>
        <v>No</v>
      </c>
      <c r="W258" s="125"/>
    </row>
    <row r="259" spans="1:23" ht="46.5" x14ac:dyDescent="0.35">
      <c r="A259" s="115" t="s">
        <v>463</v>
      </c>
      <c r="B259" s="61" t="s">
        <v>437</v>
      </c>
      <c r="C259" s="17" t="s">
        <v>46</v>
      </c>
      <c r="D259" s="9" t="s">
        <v>142</v>
      </c>
      <c r="E259" s="10">
        <v>42187</v>
      </c>
      <c r="F259" s="262" t="str">
        <f>LOOKUP($J259,Lookups!$A$3:$A$18, Lookups!$C$3:$C$18)</f>
        <v>Closed</v>
      </c>
      <c r="G259" s="11" t="s">
        <v>422</v>
      </c>
      <c r="H259" s="11"/>
      <c r="I259" s="11" t="s">
        <v>203</v>
      </c>
      <c r="J259" s="11" t="s">
        <v>226</v>
      </c>
      <c r="K259" s="263" t="str">
        <f>LOOKUP(J259,Lookups!$A$3:$A$20,Lookups!$B$3:$B$20)</f>
        <v>Effective date</v>
      </c>
      <c r="L259" s="79">
        <v>42314</v>
      </c>
      <c r="M259" s="199"/>
      <c r="N259" s="200"/>
      <c r="O259" s="219" t="s">
        <v>142</v>
      </c>
      <c r="P259" s="218" t="s">
        <v>61</v>
      </c>
      <c r="Q259" s="177" t="s">
        <v>209</v>
      </c>
      <c r="R259" s="198">
        <v>42257</v>
      </c>
      <c r="S259" s="198">
        <v>42234</v>
      </c>
      <c r="T259" s="197" t="str">
        <f t="shared" si="16"/>
        <v>Y</v>
      </c>
      <c r="U259" s="189" t="s">
        <v>61</v>
      </c>
      <c r="V259" s="124" t="str">
        <f t="shared" si="13"/>
        <v>No</v>
      </c>
      <c r="W259" s="125"/>
    </row>
    <row r="260" spans="1:23" ht="31" x14ac:dyDescent="0.35">
      <c r="A260" s="115" t="s">
        <v>109</v>
      </c>
      <c r="B260" s="61"/>
      <c r="C260" s="17" t="s">
        <v>192</v>
      </c>
      <c r="D260" s="31" t="s">
        <v>333</v>
      </c>
      <c r="E260" s="10">
        <v>42185</v>
      </c>
      <c r="F260" s="262" t="str">
        <f>LOOKUP($J260,Lookups!$A$3:$A$18, Lookups!$C$3:$C$18)</f>
        <v>Closed</v>
      </c>
      <c r="G260" s="11" t="s">
        <v>401</v>
      </c>
      <c r="H260" s="11"/>
      <c r="I260" s="11" t="s">
        <v>230</v>
      </c>
      <c r="J260" s="11" t="s">
        <v>419</v>
      </c>
      <c r="K260" s="263" t="str">
        <f>LOOKUP(J260,Lookups!$A$3:$A$20,Lookups!$B$3:$B$20)</f>
        <v>End of process</v>
      </c>
      <c r="L260" s="79">
        <v>42187</v>
      </c>
      <c r="M260" s="199"/>
      <c r="N260" s="200"/>
      <c r="O260" s="219" t="s">
        <v>330</v>
      </c>
      <c r="P260" s="221">
        <v>8</v>
      </c>
      <c r="Q260" s="197" t="s">
        <v>64</v>
      </c>
      <c r="R260" s="187" t="s">
        <v>54</v>
      </c>
      <c r="S260" s="187"/>
      <c r="T260" s="187" t="str">
        <f t="shared" si="16"/>
        <v xml:space="preserve"> </v>
      </c>
      <c r="U260" s="189" t="s">
        <v>61</v>
      </c>
      <c r="V260" s="124" t="str">
        <f t="shared" si="13"/>
        <v>No</v>
      </c>
      <c r="W260" s="125"/>
    </row>
    <row r="261" spans="1:23" ht="62" x14ac:dyDescent="0.35">
      <c r="A261" s="115" t="s">
        <v>104</v>
      </c>
      <c r="B261" s="61"/>
      <c r="C261" s="17" t="s">
        <v>105</v>
      </c>
      <c r="D261" s="31" t="s">
        <v>333</v>
      </c>
      <c r="E261" s="10">
        <v>42178</v>
      </c>
      <c r="F261" s="262" t="str">
        <f>LOOKUP($J261,Lookups!$A$3:$A$18, Lookups!$C$3:$C$18)</f>
        <v>Closed</v>
      </c>
      <c r="G261" s="11" t="s">
        <v>306</v>
      </c>
      <c r="H261" s="11"/>
      <c r="I261" s="11" t="s">
        <v>319</v>
      </c>
      <c r="J261" s="11" t="s">
        <v>341</v>
      </c>
      <c r="K261" s="263" t="str">
        <f>LOOKUP(J261,Lookups!$A$3:$A$20,Lookups!$B$3:$B$20)</f>
        <v>End of process</v>
      </c>
      <c r="L261" s="79">
        <v>42201</v>
      </c>
      <c r="M261" s="199"/>
      <c r="N261" s="200"/>
      <c r="O261" s="219" t="s">
        <v>219</v>
      </c>
      <c r="P261" s="218" t="s">
        <v>61</v>
      </c>
      <c r="Q261" s="165" t="s">
        <v>64</v>
      </c>
      <c r="R261" s="187" t="s">
        <v>54</v>
      </c>
      <c r="S261" s="187"/>
      <c r="T261" s="187" t="str">
        <f t="shared" si="16"/>
        <v xml:space="preserve"> </v>
      </c>
      <c r="U261" s="189" t="s">
        <v>61</v>
      </c>
      <c r="V261" s="124" t="str">
        <f t="shared" si="13"/>
        <v>No</v>
      </c>
      <c r="W261" s="125"/>
    </row>
    <row r="262" spans="1:23" ht="62" x14ac:dyDescent="0.35">
      <c r="A262" s="115" t="s">
        <v>103</v>
      </c>
      <c r="B262" s="61"/>
      <c r="C262" s="17" t="s">
        <v>106</v>
      </c>
      <c r="D262" s="9" t="s">
        <v>309</v>
      </c>
      <c r="E262" s="10">
        <v>42178</v>
      </c>
      <c r="F262" s="262" t="str">
        <f>LOOKUP($J262,Lookups!$A$3:$A$18, Lookups!$C$3:$C$18)</f>
        <v>Closed</v>
      </c>
      <c r="G262" s="11" t="s">
        <v>306</v>
      </c>
      <c r="H262" s="11"/>
      <c r="I262" s="11" t="s">
        <v>319</v>
      </c>
      <c r="J262" s="11" t="s">
        <v>341</v>
      </c>
      <c r="K262" s="263" t="str">
        <f>LOOKUP(J262,Lookups!$A$3:$A$20,Lookups!$B$3:$B$20)</f>
        <v>End of process</v>
      </c>
      <c r="L262" s="79">
        <v>42201</v>
      </c>
      <c r="M262" s="199"/>
      <c r="N262" s="200"/>
      <c r="O262" s="219" t="s">
        <v>219</v>
      </c>
      <c r="P262" s="218" t="s">
        <v>61</v>
      </c>
      <c r="Q262" s="165" t="s">
        <v>64</v>
      </c>
      <c r="R262" s="187" t="s">
        <v>54</v>
      </c>
      <c r="S262" s="187"/>
      <c r="T262" s="187" t="str">
        <f t="shared" si="16"/>
        <v xml:space="preserve"> </v>
      </c>
      <c r="U262" s="189" t="s">
        <v>61</v>
      </c>
      <c r="V262" s="124" t="str">
        <f t="shared" si="13"/>
        <v>No</v>
      </c>
      <c r="W262" s="125"/>
    </row>
    <row r="263" spans="1:23" ht="62" x14ac:dyDescent="0.35">
      <c r="A263" s="115" t="s">
        <v>102</v>
      </c>
      <c r="B263" s="61" t="s">
        <v>441</v>
      </c>
      <c r="C263" s="29" t="s">
        <v>105</v>
      </c>
      <c r="D263" s="31" t="s">
        <v>333</v>
      </c>
      <c r="E263" s="10">
        <v>42201</v>
      </c>
      <c r="F263" s="262" t="str">
        <f>LOOKUP($J263,Lookups!$A$3:$A$18, Lookups!$C$3:$C$18)</f>
        <v>Closed</v>
      </c>
      <c r="G263" s="11" t="s">
        <v>306</v>
      </c>
      <c r="H263" s="13"/>
      <c r="I263" s="13" t="s">
        <v>319</v>
      </c>
      <c r="J263" s="11" t="s">
        <v>310</v>
      </c>
      <c r="K263" s="263" t="str">
        <f>LOOKUP(J263,Lookups!$A$3:$A$20,Lookups!$B$3:$B$20)</f>
        <v>End of process</v>
      </c>
      <c r="L263" s="79">
        <v>42516</v>
      </c>
      <c r="M263" s="219" t="s">
        <v>219</v>
      </c>
      <c r="N263" s="218" t="s">
        <v>61</v>
      </c>
      <c r="O263" s="219" t="s">
        <v>219</v>
      </c>
      <c r="P263" s="218" t="s">
        <v>61</v>
      </c>
      <c r="Q263" s="136" t="s">
        <v>362</v>
      </c>
      <c r="R263" s="135">
        <v>42411</v>
      </c>
      <c r="S263" s="198">
        <v>42411</v>
      </c>
      <c r="T263" s="197" t="str">
        <f>IF(ISBLANK(S263)," ",IF(S263&lt;=R263,"Y","N"))</f>
        <v>Y</v>
      </c>
      <c r="U263" s="189" t="s">
        <v>61</v>
      </c>
      <c r="V263" s="124" t="str">
        <f t="shared" si="13"/>
        <v>No</v>
      </c>
      <c r="W263" s="125"/>
    </row>
    <row r="264" spans="1:23" ht="62" x14ac:dyDescent="0.35">
      <c r="A264" s="115" t="s">
        <v>102</v>
      </c>
      <c r="B264" s="61" t="s">
        <v>442</v>
      </c>
      <c r="C264" s="29" t="s">
        <v>106</v>
      </c>
      <c r="D264" s="9" t="s">
        <v>309</v>
      </c>
      <c r="E264" s="10">
        <v>42201</v>
      </c>
      <c r="F264" s="262" t="str">
        <f>LOOKUP($J264,Lookups!$A$3:$A$18, Lookups!$C$3:$C$18)</f>
        <v>Closed</v>
      </c>
      <c r="G264" s="11" t="s">
        <v>306</v>
      </c>
      <c r="H264" s="13"/>
      <c r="I264" s="13" t="s">
        <v>319</v>
      </c>
      <c r="J264" s="11" t="s">
        <v>310</v>
      </c>
      <c r="K264" s="263" t="str">
        <f>LOOKUP(J264,Lookups!$A$3:$A$20,Lookups!$B$3:$B$20)</f>
        <v>End of process</v>
      </c>
      <c r="L264" s="79">
        <v>42516</v>
      </c>
      <c r="M264" s="219" t="s">
        <v>219</v>
      </c>
      <c r="N264" s="218" t="s">
        <v>61</v>
      </c>
      <c r="O264" s="219" t="s">
        <v>219</v>
      </c>
      <c r="P264" s="218" t="s">
        <v>61</v>
      </c>
      <c r="Q264" s="136" t="s">
        <v>362</v>
      </c>
      <c r="R264" s="135">
        <v>42411</v>
      </c>
      <c r="S264" s="198">
        <v>42411</v>
      </c>
      <c r="T264" s="197" t="str">
        <f>IF(ISBLANK(S264)," ",IF(S264&lt;=R264,"Y","N"))</f>
        <v>Y</v>
      </c>
      <c r="U264" s="189" t="s">
        <v>61</v>
      </c>
      <c r="V264" s="124" t="str">
        <f t="shared" si="13"/>
        <v>No</v>
      </c>
      <c r="W264" s="125"/>
    </row>
    <row r="265" spans="1:23" ht="62" x14ac:dyDescent="0.35">
      <c r="A265" s="115" t="s">
        <v>102</v>
      </c>
      <c r="B265" s="61"/>
      <c r="C265" s="17" t="s">
        <v>107</v>
      </c>
      <c r="D265" s="9" t="s">
        <v>108</v>
      </c>
      <c r="E265" s="10">
        <v>42178</v>
      </c>
      <c r="F265" s="262" t="str">
        <f>LOOKUP($J265,Lookups!$A$3:$A$18, Lookups!$C$3:$C$18)</f>
        <v>Closed</v>
      </c>
      <c r="G265" s="11" t="s">
        <v>306</v>
      </c>
      <c r="H265" s="11"/>
      <c r="I265" s="11" t="s">
        <v>319</v>
      </c>
      <c r="J265" s="11" t="s">
        <v>419</v>
      </c>
      <c r="K265" s="263" t="str">
        <f>LOOKUP(J265,Lookups!$A$3:$A$20,Lookups!$B$3:$B$20)</f>
        <v>End of process</v>
      </c>
      <c r="L265" s="79">
        <v>42353</v>
      </c>
      <c r="M265" s="199"/>
      <c r="N265" s="200"/>
      <c r="O265" s="219" t="s">
        <v>219</v>
      </c>
      <c r="P265" s="218" t="s">
        <v>61</v>
      </c>
      <c r="Q265" s="165" t="s">
        <v>64</v>
      </c>
      <c r="R265" s="187" t="s">
        <v>54</v>
      </c>
      <c r="S265" s="187"/>
      <c r="T265" s="187" t="str">
        <f>IF(ISBLANK(S265)," ",IF(S265&lt;=R265,"Y","N"))</f>
        <v xml:space="preserve"> </v>
      </c>
      <c r="U265" s="189" t="s">
        <v>61</v>
      </c>
      <c r="V265" s="124" t="str">
        <f t="shared" si="13"/>
        <v>No</v>
      </c>
      <c r="W265" s="125"/>
    </row>
    <row r="266" spans="1:23" ht="46.5" x14ac:dyDescent="0.35">
      <c r="A266" s="115" t="s">
        <v>464</v>
      </c>
      <c r="B266" s="61" t="s">
        <v>440</v>
      </c>
      <c r="C266" s="17" t="s">
        <v>101</v>
      </c>
      <c r="D266" s="9" t="s">
        <v>141</v>
      </c>
      <c r="E266" s="10">
        <v>42165</v>
      </c>
      <c r="F266" s="262" t="str">
        <f>LOOKUP($J266,Lookups!$A$3:$A$18, Lookups!$C$3:$C$18)</f>
        <v>Closed</v>
      </c>
      <c r="G266" s="11" t="s">
        <v>260</v>
      </c>
      <c r="H266" s="11"/>
      <c r="I266" s="11" t="s">
        <v>230</v>
      </c>
      <c r="J266" s="11" t="s">
        <v>226</v>
      </c>
      <c r="K266" s="263" t="str">
        <f>LOOKUP(J266,Lookups!$A$3:$A$20,Lookups!$B$3:$B$20)</f>
        <v>Effective date</v>
      </c>
      <c r="L266" s="79">
        <v>42223</v>
      </c>
      <c r="M266" s="199"/>
      <c r="N266" s="200"/>
      <c r="O266" s="219" t="s">
        <v>141</v>
      </c>
      <c r="P266" s="218" t="s">
        <v>61</v>
      </c>
      <c r="Q266" s="198" t="s">
        <v>162</v>
      </c>
      <c r="R266" s="198">
        <v>42201</v>
      </c>
      <c r="S266" s="198">
        <v>42201</v>
      </c>
      <c r="T266" s="197" t="str">
        <f t="shared" si="16"/>
        <v>Y</v>
      </c>
      <c r="U266" s="189" t="s">
        <v>61</v>
      </c>
      <c r="V266" s="124" t="str">
        <f t="shared" si="13"/>
        <v>No</v>
      </c>
      <c r="W266" s="125"/>
    </row>
    <row r="267" spans="1:23" ht="46.5" x14ac:dyDescent="0.35">
      <c r="A267" s="115" t="s">
        <v>95</v>
      </c>
      <c r="B267" s="61"/>
      <c r="C267" s="17" t="s">
        <v>96</v>
      </c>
      <c r="D267" s="9" t="s">
        <v>181</v>
      </c>
      <c r="E267" s="10">
        <v>42160</v>
      </c>
      <c r="F267" s="262" t="str">
        <f>LOOKUP($J267,Lookups!$A$3:$A$18, Lookups!$C$3:$C$18)</f>
        <v>Closed</v>
      </c>
      <c r="G267" s="11" t="s">
        <v>306</v>
      </c>
      <c r="H267" s="11"/>
      <c r="I267" s="11" t="s">
        <v>203</v>
      </c>
      <c r="J267" s="11" t="s">
        <v>310</v>
      </c>
      <c r="K267" s="263" t="str">
        <f>LOOKUP(J267,Lookups!$A$3:$A$20,Lookups!$B$3:$B$20)</f>
        <v>End of process</v>
      </c>
      <c r="L267" s="79">
        <v>42327</v>
      </c>
      <c r="M267" s="199"/>
      <c r="N267" s="200"/>
      <c r="O267" s="219" t="s">
        <v>141</v>
      </c>
      <c r="P267" s="218">
        <v>5</v>
      </c>
      <c r="Q267" s="177" t="s">
        <v>170</v>
      </c>
      <c r="R267" s="198">
        <v>42264</v>
      </c>
      <c r="S267" s="198">
        <v>42264</v>
      </c>
      <c r="T267" s="197" t="str">
        <f t="shared" si="16"/>
        <v>Y</v>
      </c>
      <c r="U267" s="189" t="s">
        <v>61</v>
      </c>
      <c r="V267" s="124" t="str">
        <f t="shared" si="13"/>
        <v>No</v>
      </c>
      <c r="W267" s="125"/>
    </row>
    <row r="268" spans="1:23" ht="46.5" x14ac:dyDescent="0.35">
      <c r="A268" s="115" t="s">
        <v>465</v>
      </c>
      <c r="B268" s="61" t="s">
        <v>440</v>
      </c>
      <c r="C268" s="17" t="s">
        <v>94</v>
      </c>
      <c r="D268" s="9" t="s">
        <v>219</v>
      </c>
      <c r="E268" s="10">
        <v>42159</v>
      </c>
      <c r="F268" s="262" t="str">
        <f>LOOKUP($J268,Lookups!$A$3:$A$18, Lookups!$C$3:$C$18)</f>
        <v>Closed</v>
      </c>
      <c r="G268" s="11" t="s">
        <v>260</v>
      </c>
      <c r="H268" s="11"/>
      <c r="I268" s="11" t="s">
        <v>319</v>
      </c>
      <c r="J268" s="11" t="s">
        <v>226</v>
      </c>
      <c r="K268" s="263" t="str">
        <f>LOOKUP(J268,Lookups!$A$3:$A$20,Lookups!$B$3:$B$20)</f>
        <v>Effective date</v>
      </c>
      <c r="L268" s="79">
        <v>42278</v>
      </c>
      <c r="M268" s="199"/>
      <c r="N268" s="200"/>
      <c r="O268" s="219" t="s">
        <v>219</v>
      </c>
      <c r="P268" s="218" t="s">
        <v>61</v>
      </c>
      <c r="Q268" s="198" t="s">
        <v>162</v>
      </c>
      <c r="R268" s="198">
        <v>42173</v>
      </c>
      <c r="S268" s="198">
        <v>42173</v>
      </c>
      <c r="T268" s="197" t="str">
        <f>IF(ISBLANK(S268)," ",IF(S268&lt;=R268,"Y","N"))</f>
        <v>Y</v>
      </c>
      <c r="U268" s="189" t="s">
        <v>61</v>
      </c>
      <c r="V268" s="124" t="str">
        <f t="shared" si="13"/>
        <v>No</v>
      </c>
      <c r="W268" s="125"/>
    </row>
    <row r="269" spans="1:23" ht="31" x14ac:dyDescent="0.35">
      <c r="A269" s="115" t="s">
        <v>429</v>
      </c>
      <c r="B269" s="61"/>
      <c r="C269" s="17" t="s">
        <v>305</v>
      </c>
      <c r="D269" s="9" t="s">
        <v>327</v>
      </c>
      <c r="E269" s="10">
        <v>42121</v>
      </c>
      <c r="F269" s="262" t="str">
        <f>LOOKUP($J269,Lookups!$A$3:$A$18, Lookups!$C$3:$C$18)</f>
        <v>Closed</v>
      </c>
      <c r="G269" s="11" t="s">
        <v>306</v>
      </c>
      <c r="H269" s="11"/>
      <c r="I269" s="11" t="s">
        <v>318</v>
      </c>
      <c r="J269" s="11" t="s">
        <v>419</v>
      </c>
      <c r="K269" s="263" t="str">
        <f>LOOKUP(J269,Lookups!$A$3:$A$20,Lookups!$B$3:$B$20)</f>
        <v>End of process</v>
      </c>
      <c r="L269" s="79">
        <v>42173</v>
      </c>
      <c r="M269" s="199"/>
      <c r="N269" s="200"/>
      <c r="O269" s="219" t="s">
        <v>330</v>
      </c>
      <c r="P269" s="218" t="s">
        <v>61</v>
      </c>
      <c r="Q269" s="197" t="s">
        <v>64</v>
      </c>
      <c r="R269" s="187" t="s">
        <v>54</v>
      </c>
      <c r="S269" s="187"/>
      <c r="T269" s="187" t="str">
        <f t="shared" ref="T269:T337" si="17">IF(ISBLANK(S269)," ",IF(S269&lt;=R269,"Y","N"))</f>
        <v xml:space="preserve"> </v>
      </c>
      <c r="U269" s="189" t="s">
        <v>61</v>
      </c>
      <c r="V269" s="124" t="str">
        <f t="shared" si="13"/>
        <v>No</v>
      </c>
      <c r="W269" s="125"/>
    </row>
    <row r="270" spans="1:23" ht="46.5" x14ac:dyDescent="0.35">
      <c r="A270" s="115" t="s">
        <v>428</v>
      </c>
      <c r="B270" s="61"/>
      <c r="C270" s="17" t="s">
        <v>427</v>
      </c>
      <c r="D270" s="9" t="s">
        <v>330</v>
      </c>
      <c r="E270" s="10">
        <v>42118</v>
      </c>
      <c r="F270" s="262" t="str">
        <f>LOOKUP($J270,Lookups!$A$3:$A$18, Lookups!$C$3:$C$18)</f>
        <v>Closed</v>
      </c>
      <c r="G270" s="11" t="s">
        <v>306</v>
      </c>
      <c r="H270" s="11"/>
      <c r="I270" s="11" t="s">
        <v>318</v>
      </c>
      <c r="J270" s="11" t="s">
        <v>419</v>
      </c>
      <c r="K270" s="263" t="str">
        <f>LOOKUP(J270,Lookups!$A$3:$A$20,Lookups!$B$3:$B$20)</f>
        <v>End of process</v>
      </c>
      <c r="L270" s="79">
        <v>42209</v>
      </c>
      <c r="M270" s="199"/>
      <c r="N270" s="200"/>
      <c r="O270" s="219" t="s">
        <v>330</v>
      </c>
      <c r="P270" s="218" t="s">
        <v>61</v>
      </c>
      <c r="Q270" s="165" t="s">
        <v>64</v>
      </c>
      <c r="R270" s="187" t="s">
        <v>54</v>
      </c>
      <c r="S270" s="187"/>
      <c r="T270" s="187" t="str">
        <f t="shared" si="17"/>
        <v xml:space="preserve"> </v>
      </c>
      <c r="U270" s="189" t="s">
        <v>61</v>
      </c>
      <c r="V270" s="124" t="str">
        <f t="shared" si="13"/>
        <v>No</v>
      </c>
      <c r="W270" s="125"/>
    </row>
    <row r="271" spans="1:23" ht="46.5" x14ac:dyDescent="0.35">
      <c r="A271" s="115" t="s">
        <v>415</v>
      </c>
      <c r="B271" s="61"/>
      <c r="C271" s="19" t="s">
        <v>417</v>
      </c>
      <c r="D271" s="9" t="s">
        <v>141</v>
      </c>
      <c r="E271" s="10">
        <v>42069</v>
      </c>
      <c r="F271" s="262" t="str">
        <f>LOOKUP($J271,Lookups!$A$3:$A$18, Lookups!$C$3:$C$18)</f>
        <v>Closed</v>
      </c>
      <c r="G271" s="11" t="s">
        <v>306</v>
      </c>
      <c r="H271" s="11"/>
      <c r="I271" s="11" t="s">
        <v>318</v>
      </c>
      <c r="J271" s="11" t="s">
        <v>226</v>
      </c>
      <c r="K271" s="263" t="str">
        <f>LOOKUP(J271,Lookups!$A$3:$A$20,Lookups!$B$3:$B$20)</f>
        <v>Effective date</v>
      </c>
      <c r="L271" s="79">
        <v>42209</v>
      </c>
      <c r="M271" s="199"/>
      <c r="N271" s="200"/>
      <c r="O271" s="219" t="s">
        <v>141</v>
      </c>
      <c r="P271" s="218" t="s">
        <v>61</v>
      </c>
      <c r="Q271" s="198" t="s">
        <v>126</v>
      </c>
      <c r="R271" s="198">
        <v>42131</v>
      </c>
      <c r="S271" s="198">
        <v>42131</v>
      </c>
      <c r="T271" s="197" t="str">
        <f t="shared" si="17"/>
        <v>Y</v>
      </c>
      <c r="U271" s="189" t="s">
        <v>389</v>
      </c>
      <c r="V271" s="124" t="str">
        <f t="shared" si="13"/>
        <v>No</v>
      </c>
      <c r="W271" s="125"/>
    </row>
    <row r="272" spans="1:23" ht="46.5" x14ac:dyDescent="0.35">
      <c r="A272" s="115" t="s">
        <v>168</v>
      </c>
      <c r="B272" s="61"/>
      <c r="C272" s="19" t="s">
        <v>71</v>
      </c>
      <c r="D272" s="31" t="s">
        <v>333</v>
      </c>
      <c r="E272" s="10">
        <v>42069</v>
      </c>
      <c r="F272" s="262" t="str">
        <f>LOOKUP($J272,Lookups!$A$3:$A$18, Lookups!$C$3:$C$18)</f>
        <v>Closed</v>
      </c>
      <c r="G272" s="11" t="s">
        <v>306</v>
      </c>
      <c r="H272" s="11"/>
      <c r="I272" s="11" t="s">
        <v>319</v>
      </c>
      <c r="J272" s="11" t="s">
        <v>226</v>
      </c>
      <c r="K272" s="263" t="str">
        <f>LOOKUP(J272,Lookups!$A$3:$A$20,Lookups!$B$3:$B$20)</f>
        <v>Effective date</v>
      </c>
      <c r="L272" s="79">
        <v>42583</v>
      </c>
      <c r="M272" s="199"/>
      <c r="N272" s="200"/>
      <c r="O272" s="219" t="s">
        <v>219</v>
      </c>
      <c r="P272" s="218" t="s">
        <v>61</v>
      </c>
      <c r="Q272" s="198" t="s">
        <v>134</v>
      </c>
      <c r="R272" s="198">
        <v>42222</v>
      </c>
      <c r="S272" s="198">
        <v>42208</v>
      </c>
      <c r="T272" s="197" t="str">
        <f t="shared" si="17"/>
        <v>Y</v>
      </c>
      <c r="U272" s="189" t="s">
        <v>389</v>
      </c>
      <c r="V272" s="124" t="str">
        <f t="shared" si="13"/>
        <v>No</v>
      </c>
      <c r="W272" s="125"/>
    </row>
    <row r="273" spans="1:23" ht="46.5" x14ac:dyDescent="0.35">
      <c r="A273" s="115" t="s">
        <v>466</v>
      </c>
      <c r="B273" s="61" t="s">
        <v>437</v>
      </c>
      <c r="C273" s="222" t="s">
        <v>416</v>
      </c>
      <c r="D273" s="9" t="s">
        <v>219</v>
      </c>
      <c r="E273" s="10">
        <v>42069</v>
      </c>
      <c r="F273" s="262" t="str">
        <f>LOOKUP($J273,Lookups!$A$3:$A$18, Lookups!$C$3:$C$18)</f>
        <v>Closed</v>
      </c>
      <c r="G273" s="11" t="s">
        <v>422</v>
      </c>
      <c r="H273" s="11"/>
      <c r="I273" s="11" t="s">
        <v>319</v>
      </c>
      <c r="J273" s="11" t="s">
        <v>226</v>
      </c>
      <c r="K273" s="263" t="str">
        <f>LOOKUP(J273,Lookups!$A$3:$A$20,Lookups!$B$3:$B$20)</f>
        <v>Effective date</v>
      </c>
      <c r="L273" s="79">
        <v>42170</v>
      </c>
      <c r="M273" s="199"/>
      <c r="N273" s="200"/>
      <c r="O273" s="219" t="s">
        <v>219</v>
      </c>
      <c r="P273" s="218" t="s">
        <v>61</v>
      </c>
      <c r="Q273" s="197" t="s">
        <v>63</v>
      </c>
      <c r="R273" s="223" t="s">
        <v>54</v>
      </c>
      <c r="S273" s="223"/>
      <c r="T273" s="187" t="str">
        <f t="shared" si="17"/>
        <v xml:space="preserve"> </v>
      </c>
      <c r="U273" s="189" t="s">
        <v>61</v>
      </c>
      <c r="V273" s="124" t="str">
        <f t="shared" si="13"/>
        <v>No</v>
      </c>
      <c r="W273" s="125"/>
    </row>
    <row r="274" spans="1:23" ht="46.5" x14ac:dyDescent="0.35">
      <c r="A274" s="115" t="s">
        <v>414</v>
      </c>
      <c r="B274" s="61"/>
      <c r="C274" s="19" t="s">
        <v>413</v>
      </c>
      <c r="D274" s="9" t="s">
        <v>330</v>
      </c>
      <c r="E274" s="10">
        <v>42069</v>
      </c>
      <c r="F274" s="262" t="str">
        <f>LOOKUP($J274,Lookups!$A$3:$A$18, Lookups!$C$3:$C$18)</f>
        <v>Closed</v>
      </c>
      <c r="G274" s="11" t="s">
        <v>306</v>
      </c>
      <c r="H274" s="11"/>
      <c r="I274" s="11" t="s">
        <v>318</v>
      </c>
      <c r="J274" s="11" t="s">
        <v>310</v>
      </c>
      <c r="K274" s="263" t="str">
        <f>LOOKUP(J274,Lookups!$A$3:$A$20,Lookups!$B$3:$B$20)</f>
        <v>End of process</v>
      </c>
      <c r="L274" s="79">
        <v>42551</v>
      </c>
      <c r="M274" s="199"/>
      <c r="N274" s="200"/>
      <c r="O274" s="219" t="s">
        <v>330</v>
      </c>
      <c r="P274" s="218" t="s">
        <v>61</v>
      </c>
      <c r="Q274" s="177" t="s">
        <v>77</v>
      </c>
      <c r="R274" s="198">
        <v>42348</v>
      </c>
      <c r="S274" s="198">
        <v>42341</v>
      </c>
      <c r="T274" s="197" t="str">
        <f t="shared" si="17"/>
        <v>Y</v>
      </c>
      <c r="U274" s="189" t="s">
        <v>61</v>
      </c>
      <c r="V274" s="124" t="str">
        <f t="shared" si="13"/>
        <v>No</v>
      </c>
      <c r="W274" s="125"/>
    </row>
    <row r="275" spans="1:23" ht="46.5" x14ac:dyDescent="0.35">
      <c r="A275" s="115" t="s">
        <v>224</v>
      </c>
      <c r="B275" s="61"/>
      <c r="C275" s="19" t="s">
        <v>22</v>
      </c>
      <c r="D275" s="9" t="s">
        <v>331</v>
      </c>
      <c r="E275" s="10">
        <v>42044</v>
      </c>
      <c r="F275" s="262" t="str">
        <f>LOOKUP($J275,Lookups!$A$3:$A$18, Lookups!$C$3:$C$18)</f>
        <v>Closed</v>
      </c>
      <c r="G275" s="11" t="s">
        <v>306</v>
      </c>
      <c r="H275" s="11"/>
      <c r="I275" s="11" t="s">
        <v>318</v>
      </c>
      <c r="J275" s="11" t="s">
        <v>310</v>
      </c>
      <c r="K275" s="263" t="str">
        <f>LOOKUP(J275,Lookups!$A$3:$A$20,Lookups!$B$3:$B$20)</f>
        <v>End of process</v>
      </c>
      <c r="L275" s="79">
        <v>42663</v>
      </c>
      <c r="M275" s="199"/>
      <c r="N275" s="200"/>
      <c r="O275" s="219" t="s">
        <v>330</v>
      </c>
      <c r="P275" s="218">
        <v>4</v>
      </c>
      <c r="Q275" s="177" t="s">
        <v>26</v>
      </c>
      <c r="R275" s="198">
        <v>42503</v>
      </c>
      <c r="S275" s="198">
        <v>42496</v>
      </c>
      <c r="T275" s="197" t="str">
        <f t="shared" si="17"/>
        <v>Y</v>
      </c>
      <c r="U275" s="189" t="s">
        <v>61</v>
      </c>
      <c r="V275" s="124" t="str">
        <f t="shared" si="13"/>
        <v>No</v>
      </c>
      <c r="W275" s="125"/>
    </row>
    <row r="276" spans="1:23" ht="31" x14ac:dyDescent="0.35">
      <c r="A276" s="115" t="s">
        <v>400</v>
      </c>
      <c r="B276" s="61"/>
      <c r="C276" s="19" t="s">
        <v>304</v>
      </c>
      <c r="D276" s="9" t="s">
        <v>330</v>
      </c>
      <c r="E276" s="10">
        <v>42041</v>
      </c>
      <c r="F276" s="262" t="str">
        <f>LOOKUP($J276,Lookups!$A$3:$A$18, Lookups!$C$3:$C$18)</f>
        <v>Closed</v>
      </c>
      <c r="G276" s="11" t="s">
        <v>306</v>
      </c>
      <c r="H276" s="11"/>
      <c r="I276" s="11" t="s">
        <v>318</v>
      </c>
      <c r="J276" s="11" t="s">
        <v>419</v>
      </c>
      <c r="K276" s="263" t="str">
        <f>LOOKUP(J276,Lookups!$A$3:$A$20,Lookups!$B$3:$B$20)</f>
        <v>End of process</v>
      </c>
      <c r="L276" s="79">
        <v>42053</v>
      </c>
      <c r="M276" s="199"/>
      <c r="N276" s="200"/>
      <c r="O276" s="219" t="s">
        <v>330</v>
      </c>
      <c r="P276" s="218" t="s">
        <v>61</v>
      </c>
      <c r="Q276" s="197" t="s">
        <v>64</v>
      </c>
      <c r="R276" s="224" t="s">
        <v>54</v>
      </c>
      <c r="S276" s="224"/>
      <c r="T276" s="187" t="str">
        <f t="shared" si="17"/>
        <v xml:space="preserve"> </v>
      </c>
      <c r="U276" s="189" t="s">
        <v>61</v>
      </c>
      <c r="V276" s="124" t="str">
        <f t="shared" si="13"/>
        <v>No</v>
      </c>
      <c r="W276" s="125"/>
    </row>
    <row r="277" spans="1:23" ht="46.5" x14ac:dyDescent="0.35">
      <c r="A277" s="115" t="s">
        <v>398</v>
      </c>
      <c r="B277" s="61"/>
      <c r="C277" s="19" t="s">
        <v>399</v>
      </c>
      <c r="D277" s="9" t="s">
        <v>330</v>
      </c>
      <c r="E277" s="10">
        <v>42041</v>
      </c>
      <c r="F277" s="262" t="str">
        <f>LOOKUP($J277,Lookups!$A$3:$A$18, Lookups!$C$3:$C$18)</f>
        <v>Closed</v>
      </c>
      <c r="G277" s="11" t="s">
        <v>306</v>
      </c>
      <c r="H277" s="11"/>
      <c r="I277" s="11" t="s">
        <v>318</v>
      </c>
      <c r="J277" s="11" t="s">
        <v>310</v>
      </c>
      <c r="K277" s="263" t="str">
        <f>LOOKUP(J277,Lookups!$A$3:$A$20,Lookups!$B$3:$B$20)</f>
        <v>End of process</v>
      </c>
      <c r="L277" s="79">
        <v>42410</v>
      </c>
      <c r="M277" s="199"/>
      <c r="N277" s="200"/>
      <c r="O277" s="219" t="s">
        <v>330</v>
      </c>
      <c r="P277" s="218" t="s">
        <v>61</v>
      </c>
      <c r="Q277" s="198" t="s">
        <v>65</v>
      </c>
      <c r="R277" s="198">
        <v>42166</v>
      </c>
      <c r="S277" s="198">
        <v>42145</v>
      </c>
      <c r="T277" s="197" t="str">
        <f t="shared" si="17"/>
        <v>Y</v>
      </c>
      <c r="U277" s="189" t="s">
        <v>61</v>
      </c>
      <c r="V277" s="124" t="str">
        <f t="shared" si="13"/>
        <v>No</v>
      </c>
      <c r="W277" s="225"/>
    </row>
    <row r="278" spans="1:23" ht="62" x14ac:dyDescent="0.35">
      <c r="A278" s="115" t="s">
        <v>375</v>
      </c>
      <c r="B278" s="61" t="s">
        <v>443</v>
      </c>
      <c r="C278" s="19" t="s">
        <v>397</v>
      </c>
      <c r="D278" s="9" t="s">
        <v>330</v>
      </c>
      <c r="E278" s="10">
        <v>42236</v>
      </c>
      <c r="F278" s="262" t="str">
        <f>LOOKUP($J278,Lookups!$A$3:$A$18, Lookups!$C$3:$C$18)</f>
        <v>Closed</v>
      </c>
      <c r="G278" s="11" t="s">
        <v>306</v>
      </c>
      <c r="H278" s="11"/>
      <c r="I278" s="11" t="s">
        <v>318</v>
      </c>
      <c r="J278" s="11" t="s">
        <v>226</v>
      </c>
      <c r="K278" s="263" t="str">
        <f>LOOKUP(J278,Lookups!$A$3:$A$20,Lookups!$B$3:$B$20)</f>
        <v>Effective date</v>
      </c>
      <c r="L278" s="79">
        <v>42411</v>
      </c>
      <c r="M278" s="199"/>
      <c r="N278" s="200"/>
      <c r="O278" s="219" t="s">
        <v>330</v>
      </c>
      <c r="P278" s="218" t="s">
        <v>61</v>
      </c>
      <c r="Q278" s="198" t="s">
        <v>126</v>
      </c>
      <c r="R278" s="198">
        <v>42131</v>
      </c>
      <c r="S278" s="198">
        <v>42110</v>
      </c>
      <c r="T278" s="197" t="str">
        <f>IF(ISBLANK(S278)," ",IF(S278&lt;=R278,"Y","N"))</f>
        <v>Y</v>
      </c>
      <c r="U278" s="189" t="s">
        <v>61</v>
      </c>
      <c r="V278" s="124" t="str">
        <f t="shared" si="13"/>
        <v>No</v>
      </c>
      <c r="W278" s="125"/>
    </row>
    <row r="279" spans="1:23" ht="62" x14ac:dyDescent="0.35">
      <c r="A279" s="115" t="s">
        <v>375</v>
      </c>
      <c r="B279" s="61"/>
      <c r="C279" s="19" t="s">
        <v>397</v>
      </c>
      <c r="D279" s="9" t="s">
        <v>330</v>
      </c>
      <c r="E279" s="10">
        <v>42041</v>
      </c>
      <c r="F279" s="262" t="str">
        <f>LOOKUP($J279,Lookups!$A$3:$A$18, Lookups!$C$3:$C$18)</f>
        <v>Closed</v>
      </c>
      <c r="G279" s="11" t="s">
        <v>306</v>
      </c>
      <c r="H279" s="11"/>
      <c r="I279" s="11" t="s">
        <v>318</v>
      </c>
      <c r="J279" s="11" t="s">
        <v>419</v>
      </c>
      <c r="K279" s="263" t="str">
        <f>LOOKUP(J279,Lookups!$A$3:$A$20,Lookups!$B$3:$B$20)</f>
        <v>End of process</v>
      </c>
      <c r="L279" s="79">
        <v>42236</v>
      </c>
      <c r="M279" s="199"/>
      <c r="N279" s="200"/>
      <c r="O279" s="219" t="s">
        <v>330</v>
      </c>
      <c r="P279" s="218" t="s">
        <v>61</v>
      </c>
      <c r="Q279" s="198" t="s">
        <v>126</v>
      </c>
      <c r="R279" s="198">
        <v>42131</v>
      </c>
      <c r="S279" s="198">
        <v>42110</v>
      </c>
      <c r="T279" s="197" t="str">
        <f t="shared" si="17"/>
        <v>Y</v>
      </c>
      <c r="U279" s="189" t="s">
        <v>61</v>
      </c>
      <c r="V279" s="124" t="str">
        <f t="shared" si="13"/>
        <v>No</v>
      </c>
      <c r="W279" s="125"/>
    </row>
    <row r="280" spans="1:23" ht="46.5" x14ac:dyDescent="0.35">
      <c r="A280" s="115" t="s">
        <v>373</v>
      </c>
      <c r="B280" s="61"/>
      <c r="C280" s="19" t="s">
        <v>374</v>
      </c>
      <c r="D280" s="9" t="s">
        <v>330</v>
      </c>
      <c r="E280" s="10">
        <v>42041</v>
      </c>
      <c r="F280" s="262" t="str">
        <f>LOOKUP($J280,Lookups!$A$3:$A$18, Lookups!$C$3:$C$18)</f>
        <v>Closed</v>
      </c>
      <c r="G280" s="11" t="s">
        <v>306</v>
      </c>
      <c r="H280" s="11"/>
      <c r="I280" s="11" t="s">
        <v>318</v>
      </c>
      <c r="J280" s="11" t="s">
        <v>226</v>
      </c>
      <c r="K280" s="263" t="str">
        <f>LOOKUP(J280,Lookups!$A$3:$A$20,Lookups!$B$3:$B$20)</f>
        <v>Effective date</v>
      </c>
      <c r="L280" s="79">
        <v>42411</v>
      </c>
      <c r="M280" s="199"/>
      <c r="N280" s="200"/>
      <c r="O280" s="219" t="s">
        <v>330</v>
      </c>
      <c r="P280" s="218" t="s">
        <v>61</v>
      </c>
      <c r="Q280" s="198" t="s">
        <v>126</v>
      </c>
      <c r="R280" s="198">
        <v>42131</v>
      </c>
      <c r="S280" s="198">
        <v>42110</v>
      </c>
      <c r="T280" s="197" t="str">
        <f t="shared" si="17"/>
        <v>Y</v>
      </c>
      <c r="U280" s="189" t="s">
        <v>61</v>
      </c>
      <c r="V280" s="124" t="str">
        <f t="shared" si="13"/>
        <v>No</v>
      </c>
      <c r="W280" s="125"/>
    </row>
    <row r="281" spans="1:23" ht="46.5" x14ac:dyDescent="0.35">
      <c r="A281" s="115" t="s">
        <v>369</v>
      </c>
      <c r="B281" s="61" t="s">
        <v>437</v>
      </c>
      <c r="C281" s="19" t="s">
        <v>372</v>
      </c>
      <c r="D281" s="9" t="s">
        <v>337</v>
      </c>
      <c r="E281" s="10">
        <v>42041</v>
      </c>
      <c r="F281" s="262" t="str">
        <f>LOOKUP($J281,Lookups!$A$3:$A$18, Lookups!$C$3:$C$18)</f>
        <v>Closed</v>
      </c>
      <c r="G281" s="11" t="s">
        <v>422</v>
      </c>
      <c r="H281" s="11"/>
      <c r="I281" s="11" t="s">
        <v>230</v>
      </c>
      <c r="J281" s="11" t="s">
        <v>310</v>
      </c>
      <c r="K281" s="263" t="str">
        <f>LOOKUP(J281,Lookups!$A$3:$A$20,Lookups!$B$3:$B$20)</f>
        <v>End of process</v>
      </c>
      <c r="L281" s="79">
        <v>42537</v>
      </c>
      <c r="M281" s="199"/>
      <c r="N281" s="200"/>
      <c r="O281" s="226" t="s">
        <v>142</v>
      </c>
      <c r="P281" s="197">
        <v>3</v>
      </c>
      <c r="Q281" s="177" t="s">
        <v>26</v>
      </c>
      <c r="R281" s="198">
        <v>42503</v>
      </c>
      <c r="S281" s="177">
        <v>42503</v>
      </c>
      <c r="T281" s="197" t="str">
        <f t="shared" si="17"/>
        <v>Y</v>
      </c>
      <c r="U281" s="227" t="s">
        <v>61</v>
      </c>
      <c r="V281" s="124" t="str">
        <f t="shared" si="13"/>
        <v>No</v>
      </c>
      <c r="W281" s="125"/>
    </row>
    <row r="282" spans="1:23" ht="46.5" x14ac:dyDescent="0.35">
      <c r="A282" s="115" t="s">
        <v>370</v>
      </c>
      <c r="B282" s="61"/>
      <c r="C282" s="19" t="s">
        <v>371</v>
      </c>
      <c r="D282" s="9" t="s">
        <v>219</v>
      </c>
      <c r="E282" s="10">
        <v>42039</v>
      </c>
      <c r="F282" s="262" t="str">
        <f>LOOKUP($J282,Lookups!$A$3:$A$18, Lookups!$C$3:$C$18)</f>
        <v>Closed</v>
      </c>
      <c r="G282" s="11" t="s">
        <v>306</v>
      </c>
      <c r="H282" s="11"/>
      <c r="I282" s="11" t="s">
        <v>261</v>
      </c>
      <c r="J282" s="11" t="s">
        <v>226</v>
      </c>
      <c r="K282" s="263" t="str">
        <f>LOOKUP(J282,Lookups!$A$3:$A$20,Lookups!$B$3:$B$20)</f>
        <v>Effective date</v>
      </c>
      <c r="L282" s="79">
        <v>42278</v>
      </c>
      <c r="M282" s="199"/>
      <c r="N282" s="200"/>
      <c r="O282" s="30" t="s">
        <v>219</v>
      </c>
      <c r="P282" s="197" t="s">
        <v>61</v>
      </c>
      <c r="Q282" s="198" t="s">
        <v>65</v>
      </c>
      <c r="R282" s="198" t="s">
        <v>66</v>
      </c>
      <c r="S282" s="198">
        <v>42159</v>
      </c>
      <c r="T282" s="197" t="str">
        <f t="shared" si="17"/>
        <v>Y</v>
      </c>
      <c r="U282" s="189" t="s">
        <v>61</v>
      </c>
      <c r="V282" s="124" t="str">
        <f t="shared" si="13"/>
        <v>No</v>
      </c>
      <c r="W282" s="125"/>
    </row>
    <row r="283" spans="1:23" ht="46.5" x14ac:dyDescent="0.35">
      <c r="A283" s="115" t="s">
        <v>367</v>
      </c>
      <c r="B283" s="61"/>
      <c r="C283" s="16" t="s">
        <v>368</v>
      </c>
      <c r="D283" s="9" t="s">
        <v>333</v>
      </c>
      <c r="E283" s="10">
        <v>42027</v>
      </c>
      <c r="F283" s="262" t="str">
        <f>LOOKUP($J283,Lookups!$A$3:$A$18, Lookups!$C$3:$C$18)</f>
        <v>Closed</v>
      </c>
      <c r="G283" s="11" t="s">
        <v>306</v>
      </c>
      <c r="H283" s="11"/>
      <c r="I283" s="11" t="s">
        <v>318</v>
      </c>
      <c r="J283" s="11" t="s">
        <v>419</v>
      </c>
      <c r="K283" s="263" t="str">
        <f>LOOKUP(J283,Lookups!$A$3:$A$20,Lookups!$B$3:$B$20)</f>
        <v>End of process</v>
      </c>
      <c r="L283" s="79">
        <v>42046</v>
      </c>
      <c r="M283" s="199"/>
      <c r="N283" s="200"/>
      <c r="O283" s="219" t="s">
        <v>330</v>
      </c>
      <c r="P283" s="218" t="s">
        <v>61</v>
      </c>
      <c r="Q283" s="195" t="s">
        <v>64</v>
      </c>
      <c r="R283" s="228"/>
      <c r="S283" s="223"/>
      <c r="T283" s="187" t="str">
        <f t="shared" si="17"/>
        <v xml:space="preserve"> </v>
      </c>
      <c r="U283" s="189" t="s">
        <v>61</v>
      </c>
      <c r="V283" s="124" t="str">
        <f t="shared" si="13"/>
        <v>No</v>
      </c>
      <c r="W283" s="125"/>
    </row>
    <row r="284" spans="1:23" ht="46.5" x14ac:dyDescent="0.35">
      <c r="A284" s="115" t="s">
        <v>467</v>
      </c>
      <c r="B284" s="61" t="s">
        <v>437</v>
      </c>
      <c r="C284" s="19" t="s">
        <v>238</v>
      </c>
      <c r="D284" s="9" t="s">
        <v>330</v>
      </c>
      <c r="E284" s="10">
        <v>42011</v>
      </c>
      <c r="F284" s="262" t="str">
        <f>LOOKUP($J284,Lookups!$A$3:$A$18, Lookups!$C$3:$C$18)</f>
        <v>Closed</v>
      </c>
      <c r="G284" s="11" t="s">
        <v>422</v>
      </c>
      <c r="H284" s="11"/>
      <c r="I284" s="11" t="s">
        <v>230</v>
      </c>
      <c r="J284" s="11" t="s">
        <v>226</v>
      </c>
      <c r="K284" s="263" t="str">
        <f>LOOKUP(J284,Lookups!$A$3:$A$20,Lookups!$B$3:$B$20)</f>
        <v>Effective date</v>
      </c>
      <c r="L284" s="79" t="s">
        <v>135</v>
      </c>
      <c r="M284" s="199"/>
      <c r="N284" s="200"/>
      <c r="O284" s="219" t="s">
        <v>330</v>
      </c>
      <c r="P284" s="218" t="s">
        <v>61</v>
      </c>
      <c r="Q284" s="195" t="s">
        <v>65</v>
      </c>
      <c r="R284" s="195">
        <v>42167</v>
      </c>
      <c r="S284" s="198">
        <v>42145</v>
      </c>
      <c r="T284" s="197" t="str">
        <f t="shared" si="17"/>
        <v>Y</v>
      </c>
      <c r="U284" s="183" t="s">
        <v>61</v>
      </c>
      <c r="V284" s="124" t="str">
        <f t="shared" si="13"/>
        <v>No</v>
      </c>
      <c r="W284" s="125"/>
    </row>
    <row r="285" spans="1:23" ht="46.5" x14ac:dyDescent="0.35">
      <c r="A285" s="115" t="s">
        <v>468</v>
      </c>
      <c r="B285" s="61" t="s">
        <v>437</v>
      </c>
      <c r="C285" s="19" t="s">
        <v>6</v>
      </c>
      <c r="D285" s="9" t="s">
        <v>337</v>
      </c>
      <c r="E285" s="10">
        <v>41859</v>
      </c>
      <c r="F285" s="262" t="str">
        <f>LOOKUP($J285,Lookups!$A$3:$A$18, Lookups!$C$3:$C$18)</f>
        <v>Closed</v>
      </c>
      <c r="G285" s="11" t="s">
        <v>422</v>
      </c>
      <c r="H285" s="11"/>
      <c r="I285" s="11" t="s">
        <v>230</v>
      </c>
      <c r="J285" s="11" t="s">
        <v>310</v>
      </c>
      <c r="K285" s="263" t="str">
        <f>LOOKUP(J285,Lookups!$A$3:$A$20,Lookups!$B$3:$B$20)</f>
        <v>End of process</v>
      </c>
      <c r="L285" s="79">
        <v>42355</v>
      </c>
      <c r="M285" s="199"/>
      <c r="N285" s="200"/>
      <c r="O285" s="219" t="s">
        <v>142</v>
      </c>
      <c r="P285" s="218" t="s">
        <v>61</v>
      </c>
      <c r="Q285" s="229" t="s">
        <v>80</v>
      </c>
      <c r="R285" s="195">
        <v>42348</v>
      </c>
      <c r="S285" s="198">
        <v>42326</v>
      </c>
      <c r="T285" s="197" t="str">
        <f t="shared" si="17"/>
        <v>Y</v>
      </c>
      <c r="U285" s="183" t="s">
        <v>61</v>
      </c>
      <c r="V285" s="124" t="str">
        <f t="shared" si="13"/>
        <v>No</v>
      </c>
      <c r="W285" s="125"/>
    </row>
    <row r="286" spans="1:23" ht="46.5" x14ac:dyDescent="0.35">
      <c r="A286" s="115" t="s">
        <v>208</v>
      </c>
      <c r="B286" s="61"/>
      <c r="C286" s="31" t="s">
        <v>289</v>
      </c>
      <c r="D286" s="9" t="s">
        <v>219</v>
      </c>
      <c r="E286" s="10">
        <v>41983</v>
      </c>
      <c r="F286" s="262" t="str">
        <f>LOOKUP($J286,Lookups!$A$3:$A$18, Lookups!$C$3:$C$18)</f>
        <v>Closed</v>
      </c>
      <c r="G286" s="11" t="s">
        <v>306</v>
      </c>
      <c r="H286" s="11"/>
      <c r="I286" s="11" t="s">
        <v>202</v>
      </c>
      <c r="J286" s="11" t="s">
        <v>310</v>
      </c>
      <c r="K286" s="263" t="str">
        <f>LOOKUP(J286,Lookups!$A$3:$A$20,Lookups!$B$3:$B$20)</f>
        <v>End of process</v>
      </c>
      <c r="L286" s="79">
        <v>42135</v>
      </c>
      <c r="M286" s="199"/>
      <c r="N286" s="200"/>
      <c r="O286" s="30" t="s">
        <v>219</v>
      </c>
      <c r="P286" s="197" t="s">
        <v>61</v>
      </c>
      <c r="Q286" s="195" t="s">
        <v>67</v>
      </c>
      <c r="R286" s="195">
        <v>42018</v>
      </c>
      <c r="S286" s="198">
        <v>41991</v>
      </c>
      <c r="T286" s="197" t="str">
        <f t="shared" si="17"/>
        <v>Y</v>
      </c>
      <c r="U286" s="183" t="s">
        <v>61</v>
      </c>
      <c r="V286" s="124" t="str">
        <f t="shared" si="13"/>
        <v>No</v>
      </c>
      <c r="W286" s="125"/>
    </row>
    <row r="287" spans="1:23" ht="46.5" x14ac:dyDescent="0.35">
      <c r="A287" s="115" t="s">
        <v>206</v>
      </c>
      <c r="B287" s="61" t="s">
        <v>442</v>
      </c>
      <c r="C287" s="31" t="s">
        <v>207</v>
      </c>
      <c r="D287" s="9" t="s">
        <v>337</v>
      </c>
      <c r="E287" s="10">
        <v>42279</v>
      </c>
      <c r="F287" s="262" t="str">
        <f>LOOKUP($J287,Lookups!$A$3:$A$18, Lookups!$C$3:$C$18)</f>
        <v>Closed</v>
      </c>
      <c r="G287" s="11" t="s">
        <v>306</v>
      </c>
      <c r="H287" s="11"/>
      <c r="I287" s="11" t="s">
        <v>230</v>
      </c>
      <c r="J287" s="11" t="s">
        <v>226</v>
      </c>
      <c r="K287" s="263" t="str">
        <f>LOOKUP(J287,Lookups!$A$3:$A$20,Lookups!$B$3:$B$20)</f>
        <v>Effective date</v>
      </c>
      <c r="L287" s="79">
        <v>42736</v>
      </c>
      <c r="M287" s="199"/>
      <c r="N287" s="200"/>
      <c r="O287" s="30" t="s">
        <v>233</v>
      </c>
      <c r="P287" s="197" t="s">
        <v>61</v>
      </c>
      <c r="Q287" s="177" t="s">
        <v>77</v>
      </c>
      <c r="R287" s="198">
        <v>42348</v>
      </c>
      <c r="S287" s="198">
        <v>42346</v>
      </c>
      <c r="T287" s="197" t="str">
        <f t="shared" si="17"/>
        <v>Y</v>
      </c>
      <c r="U287" s="217" t="s">
        <v>389</v>
      </c>
      <c r="V287" s="124" t="str">
        <f t="shared" si="13"/>
        <v>No</v>
      </c>
      <c r="W287" s="125"/>
    </row>
    <row r="288" spans="1:23" ht="46.5" x14ac:dyDescent="0.35">
      <c r="A288" s="115" t="s">
        <v>206</v>
      </c>
      <c r="B288" s="61"/>
      <c r="C288" s="31" t="s">
        <v>207</v>
      </c>
      <c r="D288" s="9" t="s">
        <v>342</v>
      </c>
      <c r="E288" s="10">
        <v>41968</v>
      </c>
      <c r="F288" s="262" t="str">
        <f>LOOKUP($J288,Lookups!$A$3:$A$18, Lookups!$C$3:$C$18)</f>
        <v>Closed</v>
      </c>
      <c r="G288" s="11" t="s">
        <v>306</v>
      </c>
      <c r="H288" s="11"/>
      <c r="I288" s="11" t="s">
        <v>230</v>
      </c>
      <c r="J288" s="11" t="s">
        <v>310</v>
      </c>
      <c r="K288" s="263" t="str">
        <f>LOOKUP(J288,Lookups!$A$3:$A$20,Lookups!$B$3:$B$20)</f>
        <v>End of process</v>
      </c>
      <c r="L288" s="79">
        <v>42485</v>
      </c>
      <c r="M288" s="199"/>
      <c r="N288" s="200"/>
      <c r="O288" s="30" t="s">
        <v>233</v>
      </c>
      <c r="P288" s="197" t="s">
        <v>61</v>
      </c>
      <c r="Q288" s="229" t="s">
        <v>212</v>
      </c>
      <c r="R288" s="195">
        <v>42257</v>
      </c>
      <c r="S288" s="198">
        <v>42251</v>
      </c>
      <c r="T288" s="197" t="str">
        <f t="shared" si="17"/>
        <v>Y</v>
      </c>
      <c r="U288" s="189" t="s">
        <v>389</v>
      </c>
      <c r="V288" s="124" t="str">
        <f t="shared" si="13"/>
        <v>No</v>
      </c>
      <c r="W288" s="125"/>
    </row>
    <row r="289" spans="1:23" ht="46.5" x14ac:dyDescent="0.35">
      <c r="A289" s="115" t="s">
        <v>200</v>
      </c>
      <c r="B289" s="61"/>
      <c r="C289" s="230" t="s">
        <v>201</v>
      </c>
      <c r="D289" s="9" t="s">
        <v>219</v>
      </c>
      <c r="E289" s="10">
        <v>41950</v>
      </c>
      <c r="F289" s="262" t="str">
        <f>LOOKUP($J289,Lookups!$A$3:$A$18, Lookups!$C$3:$C$18)</f>
        <v>Closed</v>
      </c>
      <c r="G289" s="11" t="s">
        <v>306</v>
      </c>
      <c r="H289" s="11"/>
      <c r="I289" s="11" t="s">
        <v>261</v>
      </c>
      <c r="J289" s="11" t="s">
        <v>226</v>
      </c>
      <c r="K289" s="263" t="str">
        <f>LOOKUP(J289,Lookups!$A$3:$A$20,Lookups!$B$3:$B$20)</f>
        <v>Effective date</v>
      </c>
      <c r="L289" s="79">
        <v>42278</v>
      </c>
      <c r="M289" s="199"/>
      <c r="N289" s="200"/>
      <c r="O289" s="30" t="s">
        <v>219</v>
      </c>
      <c r="P289" s="197" t="s">
        <v>61</v>
      </c>
      <c r="Q289" s="198" t="s">
        <v>68</v>
      </c>
      <c r="R289" s="195">
        <v>42040</v>
      </c>
      <c r="S289" s="195">
        <v>42020</v>
      </c>
      <c r="T289" s="197" t="str">
        <f t="shared" si="17"/>
        <v>Y</v>
      </c>
      <c r="U289" s="183" t="s">
        <v>61</v>
      </c>
      <c r="V289" s="124" t="str">
        <f t="shared" si="13"/>
        <v>No</v>
      </c>
      <c r="W289" s="125"/>
    </row>
    <row r="290" spans="1:23" ht="46.5" x14ac:dyDescent="0.35">
      <c r="A290" s="115" t="s">
        <v>469</v>
      </c>
      <c r="B290" s="61" t="s">
        <v>437</v>
      </c>
      <c r="C290" s="17" t="s">
        <v>225</v>
      </c>
      <c r="D290" s="9" t="s">
        <v>141</v>
      </c>
      <c r="E290" s="10">
        <v>41943</v>
      </c>
      <c r="F290" s="262" t="str">
        <f>LOOKUP($J290,Lookups!$A$3:$A$18, Lookups!$C$3:$C$18)</f>
        <v>Closed</v>
      </c>
      <c r="G290" s="11" t="s">
        <v>422</v>
      </c>
      <c r="H290" s="11"/>
      <c r="I290" s="11" t="s">
        <v>230</v>
      </c>
      <c r="J290" s="11" t="s">
        <v>226</v>
      </c>
      <c r="K290" s="263" t="str">
        <f>LOOKUP(J290,Lookups!$A$3:$A$20,Lookups!$B$3:$B$20)</f>
        <v>Effective date</v>
      </c>
      <c r="L290" s="79">
        <v>42979</v>
      </c>
      <c r="M290" s="199"/>
      <c r="N290" s="200"/>
      <c r="O290" s="30" t="s">
        <v>141</v>
      </c>
      <c r="P290" s="197" t="s">
        <v>61</v>
      </c>
      <c r="Q290" s="197" t="s">
        <v>65</v>
      </c>
      <c r="R290" s="195">
        <v>42167</v>
      </c>
      <c r="S290" s="195">
        <v>42145</v>
      </c>
      <c r="T290" s="197" t="str">
        <f t="shared" si="17"/>
        <v>Y</v>
      </c>
      <c r="U290" s="183" t="s">
        <v>61</v>
      </c>
      <c r="V290" s="124" t="str">
        <f t="shared" si="13"/>
        <v>No</v>
      </c>
      <c r="W290" s="125"/>
    </row>
    <row r="291" spans="1:23" ht="46.5" x14ac:dyDescent="0.35">
      <c r="A291" s="115" t="s">
        <v>195</v>
      </c>
      <c r="B291" s="61" t="s">
        <v>441</v>
      </c>
      <c r="C291" s="17" t="s">
        <v>268</v>
      </c>
      <c r="D291" s="9" t="s">
        <v>331</v>
      </c>
      <c r="E291" s="10">
        <v>41989</v>
      </c>
      <c r="F291" s="262" t="str">
        <f>LOOKUP($J291,Lookups!$A$3:$A$18, Lookups!$C$3:$C$18)</f>
        <v>Closed</v>
      </c>
      <c r="G291" s="11" t="s">
        <v>306</v>
      </c>
      <c r="H291" s="11"/>
      <c r="I291" s="11" t="s">
        <v>202</v>
      </c>
      <c r="J291" s="11" t="s">
        <v>310</v>
      </c>
      <c r="K291" s="263" t="str">
        <f>LOOKUP(J291,Lookups!$A$3:$A$20,Lookups!$B$3:$B$20)</f>
        <v>End of process</v>
      </c>
      <c r="L291" s="79">
        <v>42272</v>
      </c>
      <c r="M291" s="199"/>
      <c r="N291" s="200"/>
      <c r="O291" s="30" t="s">
        <v>219</v>
      </c>
      <c r="P291" s="197" t="s">
        <v>61</v>
      </c>
      <c r="Q291" s="177" t="s">
        <v>211</v>
      </c>
      <c r="R291" s="195">
        <v>42194</v>
      </c>
      <c r="S291" s="195">
        <v>42173</v>
      </c>
      <c r="T291" s="197" t="str">
        <f t="shared" si="17"/>
        <v>Y</v>
      </c>
      <c r="U291" s="183" t="s">
        <v>61</v>
      </c>
      <c r="V291" s="124" t="str">
        <f t="shared" si="13"/>
        <v>No</v>
      </c>
      <c r="W291" s="125"/>
    </row>
    <row r="292" spans="1:23" ht="46.5" x14ac:dyDescent="0.35">
      <c r="A292" s="115" t="s">
        <v>195</v>
      </c>
      <c r="B292" s="61" t="s">
        <v>442</v>
      </c>
      <c r="C292" s="17" t="s">
        <v>180</v>
      </c>
      <c r="D292" s="9" t="s">
        <v>233</v>
      </c>
      <c r="E292" s="10">
        <v>41984</v>
      </c>
      <c r="F292" s="262" t="str">
        <f>LOOKUP($J292,Lookups!$A$3:$A$18, Lookups!$C$3:$C$18)</f>
        <v>Closed</v>
      </c>
      <c r="G292" s="11" t="s">
        <v>306</v>
      </c>
      <c r="H292" s="11"/>
      <c r="I292" s="11" t="s">
        <v>202</v>
      </c>
      <c r="J292" s="11" t="s">
        <v>310</v>
      </c>
      <c r="K292" s="263" t="str">
        <f>LOOKUP(J292,Lookups!$A$3:$A$20,Lookups!$B$3:$B$20)</f>
        <v>End of process</v>
      </c>
      <c r="L292" s="79">
        <v>42272</v>
      </c>
      <c r="M292" s="199"/>
      <c r="N292" s="200"/>
      <c r="O292" s="30" t="s">
        <v>219</v>
      </c>
      <c r="P292" s="197" t="s">
        <v>61</v>
      </c>
      <c r="Q292" s="198" t="s">
        <v>67</v>
      </c>
      <c r="R292" s="195">
        <v>42018</v>
      </c>
      <c r="S292" s="195">
        <v>42010</v>
      </c>
      <c r="T292" s="197" t="str">
        <f t="shared" si="17"/>
        <v>Y</v>
      </c>
      <c r="U292" s="183" t="s">
        <v>61</v>
      </c>
      <c r="V292" s="124" t="str">
        <f t="shared" si="13"/>
        <v>No</v>
      </c>
      <c r="W292" s="125"/>
    </row>
    <row r="293" spans="1:23" ht="46.5" x14ac:dyDescent="0.35">
      <c r="A293" s="115" t="s">
        <v>195</v>
      </c>
      <c r="B293" s="61"/>
      <c r="C293" s="17" t="s">
        <v>276</v>
      </c>
      <c r="D293" s="9" t="s">
        <v>219</v>
      </c>
      <c r="E293" s="10">
        <v>41915</v>
      </c>
      <c r="F293" s="262" t="str">
        <f>LOOKUP($J293,Lookups!$A$3:$A$18, Lookups!$C$3:$C$18)</f>
        <v>Closed</v>
      </c>
      <c r="G293" s="11" t="s">
        <v>306</v>
      </c>
      <c r="H293" s="11"/>
      <c r="I293" s="11" t="s">
        <v>202</v>
      </c>
      <c r="J293" s="11" t="s">
        <v>310</v>
      </c>
      <c r="K293" s="263" t="str">
        <f>LOOKUP(J293,Lookups!$A$3:$A$20,Lookups!$B$3:$B$20)</f>
        <v>End of process</v>
      </c>
      <c r="L293" s="79">
        <v>42272</v>
      </c>
      <c r="M293" s="199"/>
      <c r="N293" s="200"/>
      <c r="O293" s="30" t="s">
        <v>219</v>
      </c>
      <c r="P293" s="197" t="s">
        <v>61</v>
      </c>
      <c r="Q293" s="198" t="s">
        <v>67</v>
      </c>
      <c r="R293" s="195">
        <v>42018</v>
      </c>
      <c r="S293" s="195">
        <v>42010</v>
      </c>
      <c r="T293" s="197" t="str">
        <f t="shared" si="17"/>
        <v>Y</v>
      </c>
      <c r="U293" s="183" t="s">
        <v>61</v>
      </c>
      <c r="V293" s="124" t="str">
        <f t="shared" si="13"/>
        <v>No</v>
      </c>
      <c r="W293" s="125"/>
    </row>
    <row r="294" spans="1:23" ht="46.5" x14ac:dyDescent="0.35">
      <c r="A294" s="115" t="s">
        <v>470</v>
      </c>
      <c r="B294" s="61" t="s">
        <v>437</v>
      </c>
      <c r="C294" s="17" t="s">
        <v>194</v>
      </c>
      <c r="D294" s="9" t="s">
        <v>191</v>
      </c>
      <c r="E294" s="10">
        <v>41898</v>
      </c>
      <c r="F294" s="262" t="str">
        <f>LOOKUP($J294,Lookups!$A$3:$A$18, Lookups!$C$3:$C$18)</f>
        <v>Closed</v>
      </c>
      <c r="G294" s="11" t="s">
        <v>422</v>
      </c>
      <c r="H294" s="11"/>
      <c r="I294" s="11" t="s">
        <v>230</v>
      </c>
      <c r="J294" s="11" t="s">
        <v>226</v>
      </c>
      <c r="K294" s="263" t="str">
        <f>LOOKUP(J294,Lookups!$A$3:$A$20,Lookups!$B$3:$B$20)</f>
        <v>Effective date</v>
      </c>
      <c r="L294" s="79" t="s">
        <v>135</v>
      </c>
      <c r="M294" s="199"/>
      <c r="N294" s="200"/>
      <c r="O294" s="30" t="s">
        <v>141</v>
      </c>
      <c r="P294" s="197" t="s">
        <v>61</v>
      </c>
      <c r="Q294" s="198" t="s">
        <v>69</v>
      </c>
      <c r="R294" s="195">
        <v>42075</v>
      </c>
      <c r="S294" s="195">
        <v>42054</v>
      </c>
      <c r="T294" s="197" t="str">
        <f t="shared" si="17"/>
        <v>Y</v>
      </c>
      <c r="U294" s="183" t="s">
        <v>61</v>
      </c>
      <c r="V294" s="124" t="str">
        <f t="shared" si="13"/>
        <v>No</v>
      </c>
      <c r="W294" s="125"/>
    </row>
    <row r="295" spans="1:23" ht="46.5" x14ac:dyDescent="0.35">
      <c r="A295" s="115" t="s">
        <v>471</v>
      </c>
      <c r="B295" s="61" t="s">
        <v>437</v>
      </c>
      <c r="C295" s="23" t="s">
        <v>150</v>
      </c>
      <c r="D295" s="9" t="s">
        <v>330</v>
      </c>
      <c r="E295" s="10">
        <v>41878</v>
      </c>
      <c r="F295" s="262" t="str">
        <f>LOOKUP($J295,Lookups!$A$3:$A$18, Lookups!$C$3:$C$18)</f>
        <v>Closed</v>
      </c>
      <c r="G295" s="11" t="s">
        <v>422</v>
      </c>
      <c r="H295" s="11"/>
      <c r="I295" s="11" t="s">
        <v>318</v>
      </c>
      <c r="J295" s="11" t="s">
        <v>226</v>
      </c>
      <c r="K295" s="263" t="str">
        <f>LOOKUP(J295,Lookups!$A$3:$A$20,Lookups!$B$3:$B$20)</f>
        <v>Effective date</v>
      </c>
      <c r="L295" s="79">
        <v>42076</v>
      </c>
      <c r="M295" s="199"/>
      <c r="N295" s="200"/>
      <c r="O295" s="30" t="s">
        <v>330</v>
      </c>
      <c r="P295" s="197" t="s">
        <v>61</v>
      </c>
      <c r="Q295" s="198" t="s">
        <v>154</v>
      </c>
      <c r="R295" s="195">
        <v>41984</v>
      </c>
      <c r="S295" s="195">
        <v>41977</v>
      </c>
      <c r="T295" s="197" t="str">
        <f t="shared" si="17"/>
        <v>Y</v>
      </c>
      <c r="U295" s="183" t="s">
        <v>61</v>
      </c>
      <c r="V295" s="124" t="str">
        <f t="shared" ref="V295:V358" si="18">IF(AND(F295="Live",K295="Ofgem decision"),"Yes","No")</f>
        <v>No</v>
      </c>
      <c r="W295" s="125"/>
    </row>
    <row r="296" spans="1:23" ht="46.5" x14ac:dyDescent="0.35">
      <c r="A296" s="115" t="s">
        <v>274</v>
      </c>
      <c r="B296" s="61"/>
      <c r="C296" s="23" t="s">
        <v>275</v>
      </c>
      <c r="D296" s="9" t="s">
        <v>330</v>
      </c>
      <c r="E296" s="10">
        <v>41878</v>
      </c>
      <c r="F296" s="262" t="str">
        <f>LOOKUP($J296,Lookups!$A$3:$A$18, Lookups!$C$3:$C$18)</f>
        <v>Closed</v>
      </c>
      <c r="G296" s="11" t="s">
        <v>306</v>
      </c>
      <c r="H296" s="11"/>
      <c r="I296" s="11" t="s">
        <v>318</v>
      </c>
      <c r="J296" s="11" t="s">
        <v>226</v>
      </c>
      <c r="K296" s="263" t="str">
        <f>LOOKUP(J296,Lookups!$A$3:$A$20,Lookups!$B$3:$B$20)</f>
        <v>Effective date</v>
      </c>
      <c r="L296" s="79" t="s">
        <v>135</v>
      </c>
      <c r="M296" s="199"/>
      <c r="N296" s="200"/>
      <c r="O296" s="30" t="s">
        <v>330</v>
      </c>
      <c r="P296" s="197" t="s">
        <v>61</v>
      </c>
      <c r="Q296" s="198" t="s">
        <v>154</v>
      </c>
      <c r="R296" s="195">
        <v>41963</v>
      </c>
      <c r="S296" s="195">
        <v>41963</v>
      </c>
      <c r="T296" s="197" t="str">
        <f t="shared" si="17"/>
        <v>Y</v>
      </c>
      <c r="U296" s="183" t="s">
        <v>61</v>
      </c>
      <c r="V296" s="124" t="str">
        <f t="shared" si="18"/>
        <v>No</v>
      </c>
      <c r="W296" s="125"/>
    </row>
    <row r="297" spans="1:23" ht="31" x14ac:dyDescent="0.35">
      <c r="A297" s="115" t="s">
        <v>280</v>
      </c>
      <c r="B297" s="61"/>
      <c r="C297" s="19" t="s">
        <v>273</v>
      </c>
      <c r="D297" s="9" t="s">
        <v>330</v>
      </c>
      <c r="E297" s="10">
        <v>41871</v>
      </c>
      <c r="F297" s="262" t="str">
        <f>LOOKUP($J297,Lookups!$A$3:$A$18, Lookups!$C$3:$C$18)</f>
        <v>Closed</v>
      </c>
      <c r="G297" s="11" t="s">
        <v>401</v>
      </c>
      <c r="H297" s="11"/>
      <c r="I297" s="11" t="s">
        <v>318</v>
      </c>
      <c r="J297" s="11" t="s">
        <v>226</v>
      </c>
      <c r="K297" s="263" t="str">
        <f>LOOKUP(J297,Lookups!$A$3:$A$20,Lookups!$B$3:$B$20)</f>
        <v>Effective date</v>
      </c>
      <c r="L297" s="79">
        <v>42304</v>
      </c>
      <c r="M297" s="199"/>
      <c r="N297" s="200"/>
      <c r="O297" s="30" t="s">
        <v>330</v>
      </c>
      <c r="P297" s="197" t="s">
        <v>61</v>
      </c>
      <c r="Q297" s="197" t="s">
        <v>155</v>
      </c>
      <c r="R297" s="228"/>
      <c r="S297" s="228"/>
      <c r="T297" s="187" t="str">
        <f t="shared" si="17"/>
        <v xml:space="preserve"> </v>
      </c>
      <c r="U297" s="231" t="s">
        <v>128</v>
      </c>
      <c r="V297" s="124" t="str">
        <f t="shared" si="18"/>
        <v>No</v>
      </c>
      <c r="W297" s="125"/>
    </row>
    <row r="298" spans="1:23" ht="46.5" x14ac:dyDescent="0.35">
      <c r="A298" s="115" t="s">
        <v>472</v>
      </c>
      <c r="B298" s="61" t="s">
        <v>437</v>
      </c>
      <c r="C298" s="19" t="s">
        <v>279</v>
      </c>
      <c r="D298" s="9" t="s">
        <v>342</v>
      </c>
      <c r="E298" s="10">
        <v>41871</v>
      </c>
      <c r="F298" s="262" t="str">
        <f>LOOKUP($J298,Lookups!$A$3:$A$18, Lookups!$C$3:$C$18)</f>
        <v>Closed</v>
      </c>
      <c r="G298" s="11" t="s">
        <v>422</v>
      </c>
      <c r="H298" s="11"/>
      <c r="I298" s="11" t="s">
        <v>230</v>
      </c>
      <c r="J298" s="11" t="s">
        <v>226</v>
      </c>
      <c r="K298" s="263" t="str">
        <f>LOOKUP(J298,Lookups!$A$3:$A$20,Lookups!$B$3:$B$20)</f>
        <v>Effective date</v>
      </c>
      <c r="L298" s="79">
        <v>42076</v>
      </c>
      <c r="M298" s="199"/>
      <c r="N298" s="200"/>
      <c r="O298" s="30" t="s">
        <v>330</v>
      </c>
      <c r="P298" s="197">
        <v>2</v>
      </c>
      <c r="Q298" s="197" t="s">
        <v>67</v>
      </c>
      <c r="R298" s="195">
        <v>42018</v>
      </c>
      <c r="S298" s="195">
        <v>41991</v>
      </c>
      <c r="T298" s="197" t="str">
        <f t="shared" si="17"/>
        <v>Y</v>
      </c>
      <c r="U298" s="183" t="s">
        <v>61</v>
      </c>
      <c r="V298" s="124" t="str">
        <f t="shared" si="18"/>
        <v>No</v>
      </c>
      <c r="W298" s="125"/>
    </row>
    <row r="299" spans="1:23" ht="46.5" x14ac:dyDescent="0.35">
      <c r="A299" s="115" t="s">
        <v>254</v>
      </c>
      <c r="B299" s="61"/>
      <c r="C299" s="19" t="s">
        <v>255</v>
      </c>
      <c r="D299" s="9" t="s">
        <v>333</v>
      </c>
      <c r="E299" s="10">
        <v>41869</v>
      </c>
      <c r="F299" s="262" t="str">
        <f>LOOKUP($J299,Lookups!$A$3:$A$18, Lookups!$C$3:$C$18)</f>
        <v>Closed</v>
      </c>
      <c r="G299" s="11" t="s">
        <v>306</v>
      </c>
      <c r="H299" s="11"/>
      <c r="I299" s="11" t="s">
        <v>318</v>
      </c>
      <c r="J299" s="11" t="s">
        <v>419</v>
      </c>
      <c r="K299" s="263" t="str">
        <f>LOOKUP(J299,Lookups!$A$3:$A$20,Lookups!$B$3:$B$20)</f>
        <v>End of process</v>
      </c>
      <c r="L299" s="79">
        <v>42027</v>
      </c>
      <c r="M299" s="199"/>
      <c r="N299" s="200"/>
      <c r="O299" s="30" t="s">
        <v>142</v>
      </c>
      <c r="P299" s="197" t="s">
        <v>61</v>
      </c>
      <c r="Q299" s="195" t="s">
        <v>64</v>
      </c>
      <c r="R299" s="228"/>
      <c r="S299" s="228"/>
      <c r="T299" s="187" t="str">
        <f t="shared" si="17"/>
        <v xml:space="preserve"> </v>
      </c>
      <c r="U299" s="189" t="s">
        <v>61</v>
      </c>
      <c r="V299" s="124" t="str">
        <f t="shared" si="18"/>
        <v>No</v>
      </c>
      <c r="W299" s="125"/>
    </row>
    <row r="300" spans="1:23" ht="46.5" x14ac:dyDescent="0.35">
      <c r="A300" s="115" t="s">
        <v>251</v>
      </c>
      <c r="B300" s="61" t="s">
        <v>443</v>
      </c>
      <c r="C300" s="30" t="s">
        <v>252</v>
      </c>
      <c r="D300" s="9" t="s">
        <v>219</v>
      </c>
      <c r="E300" s="10">
        <v>42201</v>
      </c>
      <c r="F300" s="262" t="str">
        <f>LOOKUP($J300,Lookups!$A$3:$A$18, Lookups!$C$3:$C$18)</f>
        <v>Closed</v>
      </c>
      <c r="G300" s="13" t="s">
        <v>306</v>
      </c>
      <c r="H300" s="13"/>
      <c r="I300" s="13" t="s">
        <v>261</v>
      </c>
      <c r="J300" s="11" t="s">
        <v>226</v>
      </c>
      <c r="K300" s="263" t="str">
        <f>LOOKUP(J300,Lookups!$A$3:$A$20,Lookups!$B$3:$B$20)</f>
        <v>Effective date</v>
      </c>
      <c r="L300" s="79">
        <v>42278</v>
      </c>
      <c r="M300" s="30" t="s">
        <v>219</v>
      </c>
      <c r="N300" s="197" t="s">
        <v>61</v>
      </c>
      <c r="O300" s="30" t="s">
        <v>219</v>
      </c>
      <c r="P300" s="197" t="s">
        <v>61</v>
      </c>
      <c r="Q300" s="198" t="s">
        <v>197</v>
      </c>
      <c r="R300" s="195">
        <v>42222</v>
      </c>
      <c r="S300" s="195">
        <v>42201</v>
      </c>
      <c r="T300" s="197" t="str">
        <f>IF(ISBLANK(S300)," ",IF(S300&lt;=R300,"Y","N"))</f>
        <v>Y</v>
      </c>
      <c r="U300" s="183" t="s">
        <v>61</v>
      </c>
      <c r="V300" s="124" t="str">
        <f t="shared" si="18"/>
        <v>No</v>
      </c>
      <c r="W300" s="125"/>
    </row>
    <row r="301" spans="1:23" ht="46.5" x14ac:dyDescent="0.35">
      <c r="A301" s="115" t="s">
        <v>251</v>
      </c>
      <c r="B301" s="61"/>
      <c r="C301" s="19" t="s">
        <v>252</v>
      </c>
      <c r="D301" s="9" t="s">
        <v>219</v>
      </c>
      <c r="E301" s="10">
        <v>41859</v>
      </c>
      <c r="F301" s="262" t="str">
        <f>LOOKUP($J301,Lookups!$A$3:$A$18, Lookups!$C$3:$C$18)</f>
        <v>Closed</v>
      </c>
      <c r="G301" s="11" t="s">
        <v>306</v>
      </c>
      <c r="H301" s="11"/>
      <c r="I301" s="11" t="s">
        <v>261</v>
      </c>
      <c r="J301" s="11" t="s">
        <v>419</v>
      </c>
      <c r="K301" s="263" t="str">
        <f>LOOKUP(J301,Lookups!$A$3:$A$20,Lookups!$B$3:$B$20)</f>
        <v>End of process</v>
      </c>
      <c r="L301" s="79">
        <v>42201</v>
      </c>
      <c r="M301" s="199"/>
      <c r="N301" s="200"/>
      <c r="O301" s="30" t="s">
        <v>219</v>
      </c>
      <c r="P301" s="197" t="s">
        <v>61</v>
      </c>
      <c r="Q301" s="198" t="s">
        <v>68</v>
      </c>
      <c r="R301" s="195">
        <v>42040</v>
      </c>
      <c r="S301" s="195">
        <v>42023</v>
      </c>
      <c r="T301" s="197" t="str">
        <f t="shared" si="17"/>
        <v>Y</v>
      </c>
      <c r="U301" s="183" t="s">
        <v>61</v>
      </c>
      <c r="V301" s="124" t="str">
        <f t="shared" si="18"/>
        <v>No</v>
      </c>
      <c r="W301" s="125"/>
    </row>
    <row r="302" spans="1:23" ht="46.5" x14ac:dyDescent="0.35">
      <c r="A302" s="115" t="s">
        <v>250</v>
      </c>
      <c r="B302" s="61"/>
      <c r="C302" s="19" t="s">
        <v>193</v>
      </c>
      <c r="D302" s="9" t="s">
        <v>337</v>
      </c>
      <c r="E302" s="10">
        <v>41859</v>
      </c>
      <c r="F302" s="262" t="str">
        <f>LOOKUP($J302,Lookups!$A$3:$A$18, Lookups!$C$3:$C$18)</f>
        <v>Closed</v>
      </c>
      <c r="G302" s="11" t="s">
        <v>306</v>
      </c>
      <c r="H302" s="11"/>
      <c r="I302" s="11" t="s">
        <v>229</v>
      </c>
      <c r="J302" s="11" t="s">
        <v>419</v>
      </c>
      <c r="K302" s="263" t="str">
        <f>LOOKUP(J302,Lookups!$A$3:$A$20,Lookups!$B$3:$B$20)</f>
        <v>End of process</v>
      </c>
      <c r="L302" s="79">
        <v>42179</v>
      </c>
      <c r="M302" s="199"/>
      <c r="N302" s="200"/>
      <c r="O302" s="30" t="s">
        <v>141</v>
      </c>
      <c r="P302" s="197">
        <v>1</v>
      </c>
      <c r="Q302" s="197" t="s">
        <v>64</v>
      </c>
      <c r="R302" s="232"/>
      <c r="S302" s="232"/>
      <c r="T302" s="187" t="str">
        <f t="shared" si="17"/>
        <v xml:space="preserve"> </v>
      </c>
      <c r="U302" s="189" t="s">
        <v>61</v>
      </c>
      <c r="V302" s="124" t="str">
        <f t="shared" si="18"/>
        <v>No</v>
      </c>
      <c r="W302" s="125"/>
    </row>
    <row r="303" spans="1:23" ht="46.5" x14ac:dyDescent="0.35">
      <c r="A303" s="115" t="s">
        <v>244</v>
      </c>
      <c r="B303" s="61"/>
      <c r="C303" s="19" t="s">
        <v>329</v>
      </c>
      <c r="D303" s="9" t="s">
        <v>330</v>
      </c>
      <c r="E303" s="10">
        <v>41824</v>
      </c>
      <c r="F303" s="262" t="str">
        <f>LOOKUP($J303,Lookups!$A$3:$A$18, Lookups!$C$3:$C$18)</f>
        <v>Closed</v>
      </c>
      <c r="G303" s="11" t="s">
        <v>306</v>
      </c>
      <c r="H303" s="11"/>
      <c r="I303" s="11" t="s">
        <v>263</v>
      </c>
      <c r="J303" s="11" t="s">
        <v>419</v>
      </c>
      <c r="K303" s="263" t="str">
        <f>LOOKUP(J303,Lookups!$A$3:$A$20,Lookups!$B$3:$B$20)</f>
        <v>End of process</v>
      </c>
      <c r="L303" s="79">
        <v>41936</v>
      </c>
      <c r="M303" s="199"/>
      <c r="N303" s="200"/>
      <c r="O303" s="30" t="s">
        <v>330</v>
      </c>
      <c r="P303" s="197" t="s">
        <v>61</v>
      </c>
      <c r="Q303" s="197" t="s">
        <v>64</v>
      </c>
      <c r="R303" s="228"/>
      <c r="S303" s="228"/>
      <c r="T303" s="187" t="str">
        <f t="shared" si="17"/>
        <v xml:space="preserve"> </v>
      </c>
      <c r="U303" s="189" t="s">
        <v>61</v>
      </c>
      <c r="V303" s="124" t="str">
        <f t="shared" si="18"/>
        <v>No</v>
      </c>
      <c r="W303" s="125"/>
    </row>
    <row r="304" spans="1:23" ht="46.5" x14ac:dyDescent="0.35">
      <c r="A304" s="115" t="s">
        <v>406</v>
      </c>
      <c r="B304" s="61"/>
      <c r="C304" s="19" t="s">
        <v>407</v>
      </c>
      <c r="D304" s="22" t="s">
        <v>387</v>
      </c>
      <c r="E304" s="10">
        <v>41821</v>
      </c>
      <c r="F304" s="262" t="str">
        <f>LOOKUP($J304,Lookups!$A$3:$A$18, Lookups!$C$3:$C$18)</f>
        <v>Closed</v>
      </c>
      <c r="G304" s="11" t="s">
        <v>306</v>
      </c>
      <c r="H304" s="11"/>
      <c r="I304" s="11" t="s">
        <v>230</v>
      </c>
      <c r="J304" s="11" t="s">
        <v>226</v>
      </c>
      <c r="K304" s="263" t="str">
        <f>LOOKUP(J304,Lookups!$A$3:$A$20,Lookups!$B$3:$B$20)</f>
        <v>Effective date</v>
      </c>
      <c r="L304" s="79">
        <v>41944</v>
      </c>
      <c r="M304" s="199"/>
      <c r="N304" s="200"/>
      <c r="O304" s="30" t="s">
        <v>330</v>
      </c>
      <c r="P304" s="197">
        <v>8</v>
      </c>
      <c r="Q304" s="198" t="s">
        <v>156</v>
      </c>
      <c r="R304" s="195">
        <v>41893</v>
      </c>
      <c r="S304" s="195">
        <v>41872</v>
      </c>
      <c r="T304" s="197" t="str">
        <f t="shared" si="17"/>
        <v>Y</v>
      </c>
      <c r="U304" s="183" t="s">
        <v>61</v>
      </c>
      <c r="V304" s="124" t="str">
        <f t="shared" si="18"/>
        <v>No</v>
      </c>
      <c r="W304" s="125"/>
    </row>
    <row r="305" spans="1:23" ht="46.5" x14ac:dyDescent="0.35">
      <c r="A305" s="115" t="s">
        <v>366</v>
      </c>
      <c r="B305" s="61" t="s">
        <v>444</v>
      </c>
      <c r="C305" s="19" t="s">
        <v>299</v>
      </c>
      <c r="D305" s="22" t="s">
        <v>331</v>
      </c>
      <c r="E305" s="10">
        <v>42327</v>
      </c>
      <c r="F305" s="262" t="str">
        <f>LOOKUP($J305,Lookups!$A$3:$A$18, Lookups!$C$3:$C$18)</f>
        <v>Closed</v>
      </c>
      <c r="G305" s="11" t="s">
        <v>306</v>
      </c>
      <c r="H305" s="11"/>
      <c r="I305" s="11" t="s">
        <v>262</v>
      </c>
      <c r="J305" s="11" t="s">
        <v>310</v>
      </c>
      <c r="K305" s="263" t="str">
        <f>LOOKUP(J305,Lookups!$A$3:$A$20,Lookups!$B$3:$B$20)</f>
        <v>End of process</v>
      </c>
      <c r="L305" s="79">
        <v>42355</v>
      </c>
      <c r="M305" s="199"/>
      <c r="N305" s="200"/>
      <c r="O305" s="30" t="s">
        <v>233</v>
      </c>
      <c r="P305" s="197" t="s">
        <v>61</v>
      </c>
      <c r="Q305" s="177" t="s">
        <v>81</v>
      </c>
      <c r="R305" s="195">
        <v>42348</v>
      </c>
      <c r="S305" s="195">
        <v>42327</v>
      </c>
      <c r="T305" s="197" t="str">
        <f>IF(ISBLANK(S305)," ",IF(S305&lt;=R305,"Y","N"))</f>
        <v>Y</v>
      </c>
      <c r="U305" s="183" t="s">
        <v>61</v>
      </c>
      <c r="V305" s="124" t="str">
        <f t="shared" si="18"/>
        <v>No</v>
      </c>
      <c r="W305" s="125"/>
    </row>
    <row r="306" spans="1:23" ht="46.5" x14ac:dyDescent="0.35">
      <c r="A306" s="115" t="s">
        <v>366</v>
      </c>
      <c r="B306" s="61" t="s">
        <v>442</v>
      </c>
      <c r="C306" s="19" t="s">
        <v>299</v>
      </c>
      <c r="D306" s="22" t="s">
        <v>331</v>
      </c>
      <c r="E306" s="10">
        <v>42006</v>
      </c>
      <c r="F306" s="262" t="str">
        <f>LOOKUP($J306,Lookups!$A$3:$A$18, Lookups!$C$3:$C$18)</f>
        <v>Closed</v>
      </c>
      <c r="G306" s="11" t="s">
        <v>306</v>
      </c>
      <c r="H306" s="11"/>
      <c r="I306" s="11" t="s">
        <v>262</v>
      </c>
      <c r="J306" s="11" t="s">
        <v>419</v>
      </c>
      <c r="K306" s="263" t="str">
        <f>LOOKUP(J306,Lookups!$A$3:$A$20,Lookups!$B$3:$B$20)</f>
        <v>End of process</v>
      </c>
      <c r="L306" s="79">
        <v>42327</v>
      </c>
      <c r="M306" s="199"/>
      <c r="N306" s="200"/>
      <c r="O306" s="30" t="s">
        <v>233</v>
      </c>
      <c r="P306" s="197" t="s">
        <v>61</v>
      </c>
      <c r="Q306" s="198" t="s">
        <v>157</v>
      </c>
      <c r="R306" s="195">
        <v>42194</v>
      </c>
      <c r="S306" s="195">
        <v>42185</v>
      </c>
      <c r="T306" s="197" t="str">
        <f t="shared" si="17"/>
        <v>Y</v>
      </c>
      <c r="U306" s="183" t="s">
        <v>61</v>
      </c>
      <c r="V306" s="124" t="str">
        <f t="shared" si="18"/>
        <v>No</v>
      </c>
      <c r="W306" s="125"/>
    </row>
    <row r="307" spans="1:23" ht="46.5" x14ac:dyDescent="0.35">
      <c r="A307" s="115" t="s">
        <v>366</v>
      </c>
      <c r="B307" s="61" t="s">
        <v>443</v>
      </c>
      <c r="C307" s="19" t="s">
        <v>299</v>
      </c>
      <c r="D307" s="22" t="s">
        <v>236</v>
      </c>
      <c r="E307" s="10">
        <v>42327</v>
      </c>
      <c r="F307" s="262" t="str">
        <f>LOOKUP($J307,Lookups!$A$3:$A$18, Lookups!$C$3:$C$18)</f>
        <v>Closed</v>
      </c>
      <c r="G307" s="11" t="s">
        <v>306</v>
      </c>
      <c r="H307" s="11"/>
      <c r="I307" s="11" t="s">
        <v>262</v>
      </c>
      <c r="J307" s="11" t="s">
        <v>226</v>
      </c>
      <c r="K307" s="263" t="str">
        <f>LOOKUP(J307,Lookups!$A$3:$A$20,Lookups!$B$3:$B$20)</f>
        <v>Effective date</v>
      </c>
      <c r="L307" s="79">
        <v>42398</v>
      </c>
      <c r="M307" s="199"/>
      <c r="N307" s="200"/>
      <c r="O307" s="30" t="s">
        <v>233</v>
      </c>
      <c r="P307" s="197">
        <v>7</v>
      </c>
      <c r="Q307" s="177" t="s">
        <v>81</v>
      </c>
      <c r="R307" s="195">
        <v>42348</v>
      </c>
      <c r="S307" s="195">
        <v>42327</v>
      </c>
      <c r="T307" s="197" t="str">
        <f>IF(ISBLANK(S307)," ",IF(S307&lt;=R307,"Y","N"))</f>
        <v>Y</v>
      </c>
      <c r="U307" s="183" t="s">
        <v>61</v>
      </c>
      <c r="V307" s="124" t="str">
        <f t="shared" si="18"/>
        <v>No</v>
      </c>
      <c r="W307" s="233"/>
    </row>
    <row r="308" spans="1:23" ht="46.5" x14ac:dyDescent="0.35">
      <c r="A308" s="115" t="s">
        <v>366</v>
      </c>
      <c r="B308" s="61"/>
      <c r="C308" s="19" t="s">
        <v>299</v>
      </c>
      <c r="D308" s="22" t="s">
        <v>236</v>
      </c>
      <c r="E308" s="10">
        <v>41802</v>
      </c>
      <c r="F308" s="262" t="str">
        <f>LOOKUP($J308,Lookups!$A$3:$A$18, Lookups!$C$3:$C$18)</f>
        <v>Closed</v>
      </c>
      <c r="G308" s="11" t="s">
        <v>306</v>
      </c>
      <c r="H308" s="11"/>
      <c r="I308" s="11" t="s">
        <v>262</v>
      </c>
      <c r="J308" s="11" t="s">
        <v>419</v>
      </c>
      <c r="K308" s="263" t="str">
        <f>LOOKUP(J308,Lookups!$A$3:$A$20,Lookups!$B$3:$B$20)</f>
        <v>End of process</v>
      </c>
      <c r="L308" s="79">
        <v>42327</v>
      </c>
      <c r="M308" s="199"/>
      <c r="N308" s="200"/>
      <c r="O308" s="30" t="s">
        <v>233</v>
      </c>
      <c r="P308" s="197">
        <v>7</v>
      </c>
      <c r="Q308" s="198" t="s">
        <v>157</v>
      </c>
      <c r="R308" s="195">
        <v>42194</v>
      </c>
      <c r="S308" s="195">
        <v>42185</v>
      </c>
      <c r="T308" s="197" t="str">
        <f t="shared" si="17"/>
        <v>Y</v>
      </c>
      <c r="U308" s="183" t="s">
        <v>61</v>
      </c>
      <c r="V308" s="124" t="str">
        <f t="shared" si="18"/>
        <v>No</v>
      </c>
      <c r="W308" s="233"/>
    </row>
    <row r="309" spans="1:23" ht="46.5" x14ac:dyDescent="0.35">
      <c r="A309" s="115" t="s">
        <v>473</v>
      </c>
      <c r="B309" s="61" t="s">
        <v>437</v>
      </c>
      <c r="C309" s="19" t="s">
        <v>269</v>
      </c>
      <c r="D309" s="9" t="s">
        <v>141</v>
      </c>
      <c r="E309" s="10">
        <v>41796</v>
      </c>
      <c r="F309" s="262" t="str">
        <f>LOOKUP($J309,Lookups!$A$3:$A$18, Lookups!$C$3:$C$18)</f>
        <v>Closed</v>
      </c>
      <c r="G309" s="11" t="s">
        <v>422</v>
      </c>
      <c r="H309" s="11"/>
      <c r="I309" s="11" t="s">
        <v>230</v>
      </c>
      <c r="J309" s="11" t="s">
        <v>419</v>
      </c>
      <c r="K309" s="263" t="str">
        <f>LOOKUP(J309,Lookups!$A$3:$A$20,Lookups!$B$3:$B$20)</f>
        <v>End of process</v>
      </c>
      <c r="L309" s="79">
        <v>41934</v>
      </c>
      <c r="M309" s="199"/>
      <c r="N309" s="200"/>
      <c r="O309" s="30" t="s">
        <v>141</v>
      </c>
      <c r="P309" s="197" t="s">
        <v>61</v>
      </c>
      <c r="Q309" s="195" t="s">
        <v>64</v>
      </c>
      <c r="R309" s="228">
        <v>41830</v>
      </c>
      <c r="S309" s="228">
        <v>41820</v>
      </c>
      <c r="T309" s="187"/>
      <c r="U309" s="189" t="s">
        <v>61</v>
      </c>
      <c r="V309" s="124" t="str">
        <f t="shared" si="18"/>
        <v>No</v>
      </c>
      <c r="W309" s="125"/>
    </row>
    <row r="310" spans="1:23" ht="46.5" x14ac:dyDescent="0.35">
      <c r="A310" s="115" t="s">
        <v>386</v>
      </c>
      <c r="B310" s="61"/>
      <c r="C310" s="31" t="s">
        <v>110</v>
      </c>
      <c r="D310" s="9" t="s">
        <v>219</v>
      </c>
      <c r="E310" s="10">
        <v>41794</v>
      </c>
      <c r="F310" s="262" t="str">
        <f>LOOKUP($J310,Lookups!$A$3:$A$18, Lookups!$C$3:$C$18)</f>
        <v>Closed</v>
      </c>
      <c r="G310" s="11" t="s">
        <v>306</v>
      </c>
      <c r="H310" s="11"/>
      <c r="I310" s="11" t="s">
        <v>204</v>
      </c>
      <c r="J310" s="11" t="s">
        <v>226</v>
      </c>
      <c r="K310" s="263" t="str">
        <f>LOOKUP(J310,Lookups!$A$3:$A$20,Lookups!$B$3:$B$20)</f>
        <v>Effective date</v>
      </c>
      <c r="L310" s="79">
        <v>42430</v>
      </c>
      <c r="M310" s="199"/>
      <c r="N310" s="200"/>
      <c r="O310" s="30" t="s">
        <v>219</v>
      </c>
      <c r="P310" s="197" t="s">
        <v>61</v>
      </c>
      <c r="Q310" s="165" t="s">
        <v>80</v>
      </c>
      <c r="R310" s="195">
        <v>42348</v>
      </c>
      <c r="S310" s="195">
        <v>42327</v>
      </c>
      <c r="T310" s="197" t="str">
        <f t="shared" si="17"/>
        <v>Y</v>
      </c>
      <c r="U310" s="183" t="s">
        <v>61</v>
      </c>
      <c r="V310" s="124" t="str">
        <f t="shared" si="18"/>
        <v>No</v>
      </c>
      <c r="W310" s="125"/>
    </row>
    <row r="311" spans="1:23" ht="46.5" x14ac:dyDescent="0.35">
      <c r="A311" s="115" t="s">
        <v>474</v>
      </c>
      <c r="B311" s="61" t="s">
        <v>440</v>
      </c>
      <c r="C311" s="19" t="s">
        <v>355</v>
      </c>
      <c r="D311" s="9" t="s">
        <v>337</v>
      </c>
      <c r="E311" s="10">
        <v>41792</v>
      </c>
      <c r="F311" s="262" t="str">
        <f>LOOKUP($J311,Lookups!$A$3:$A$18, Lookups!$C$3:$C$18)</f>
        <v>Closed</v>
      </c>
      <c r="G311" s="11" t="s">
        <v>260</v>
      </c>
      <c r="H311" s="11"/>
      <c r="I311" s="11" t="s">
        <v>230</v>
      </c>
      <c r="J311" s="11" t="s">
        <v>226</v>
      </c>
      <c r="K311" s="263" t="str">
        <f>LOOKUP(J311,Lookups!$A$3:$A$20,Lookups!$B$3:$B$20)</f>
        <v>Effective date</v>
      </c>
      <c r="L311" s="79">
        <v>41859</v>
      </c>
      <c r="M311" s="199"/>
      <c r="N311" s="200"/>
      <c r="O311" s="30" t="s">
        <v>158</v>
      </c>
      <c r="P311" s="197" t="s">
        <v>61</v>
      </c>
      <c r="Q311" s="197" t="s">
        <v>159</v>
      </c>
      <c r="R311" s="195">
        <v>41838</v>
      </c>
      <c r="S311" s="195">
        <v>41838</v>
      </c>
      <c r="T311" s="197" t="str">
        <f t="shared" si="17"/>
        <v>Y</v>
      </c>
      <c r="U311" s="183" t="s">
        <v>61</v>
      </c>
      <c r="V311" s="124" t="str">
        <f t="shared" si="18"/>
        <v>No</v>
      </c>
      <c r="W311" s="125"/>
    </row>
    <row r="312" spans="1:23" ht="46.5" x14ac:dyDescent="0.35">
      <c r="A312" s="115" t="s">
        <v>384</v>
      </c>
      <c r="B312" s="61"/>
      <c r="C312" s="19" t="s">
        <v>353</v>
      </c>
      <c r="D312" s="22" t="s">
        <v>352</v>
      </c>
      <c r="E312" s="10">
        <v>41760</v>
      </c>
      <c r="F312" s="262" t="str">
        <f>LOOKUP($J312,Lookups!$A$3:$A$18, Lookups!$C$3:$C$18)</f>
        <v>Closed</v>
      </c>
      <c r="G312" s="11" t="s">
        <v>306</v>
      </c>
      <c r="H312" s="11"/>
      <c r="I312" s="11" t="s">
        <v>319</v>
      </c>
      <c r="J312" s="11" t="s">
        <v>226</v>
      </c>
      <c r="K312" s="263" t="str">
        <f>LOOKUP(J312,Lookups!$A$3:$A$20,Lookups!$B$3:$B$20)</f>
        <v>Effective date</v>
      </c>
      <c r="L312" s="79">
        <v>42275</v>
      </c>
      <c r="M312" s="199"/>
      <c r="N312" s="200"/>
      <c r="O312" s="30" t="s">
        <v>219</v>
      </c>
      <c r="P312" s="197" t="s">
        <v>61</v>
      </c>
      <c r="Q312" s="197" t="s">
        <v>63</v>
      </c>
      <c r="R312" s="228"/>
      <c r="S312" s="228"/>
      <c r="T312" s="187" t="str">
        <f t="shared" si="17"/>
        <v xml:space="preserve"> </v>
      </c>
      <c r="U312" s="189" t="s">
        <v>61</v>
      </c>
      <c r="V312" s="124" t="str">
        <f t="shared" si="18"/>
        <v>No</v>
      </c>
      <c r="W312" s="125"/>
    </row>
    <row r="313" spans="1:23" ht="77.150000000000006" customHeight="1" x14ac:dyDescent="0.35">
      <c r="A313" s="115" t="s">
        <v>395</v>
      </c>
      <c r="B313" s="61" t="s">
        <v>445</v>
      </c>
      <c r="C313" s="19" t="s">
        <v>426</v>
      </c>
      <c r="D313" s="22" t="s">
        <v>199</v>
      </c>
      <c r="E313" s="10">
        <v>42125</v>
      </c>
      <c r="F313" s="262" t="str">
        <f>LOOKUP($J313,Lookups!$A$3:$A$18, Lookups!$C$3:$C$18)</f>
        <v>Closed</v>
      </c>
      <c r="G313" s="11" t="s">
        <v>306</v>
      </c>
      <c r="H313" s="11"/>
      <c r="I313" s="11" t="s">
        <v>261</v>
      </c>
      <c r="J313" s="11" t="s">
        <v>310</v>
      </c>
      <c r="K313" s="263" t="str">
        <f>LOOKUP(J313,Lookups!$A$3:$A$20,Lookups!$B$3:$B$20)</f>
        <v>End of process</v>
      </c>
      <c r="L313" s="79">
        <v>42205</v>
      </c>
      <c r="M313" s="199"/>
      <c r="N313" s="200"/>
      <c r="O313" s="30" t="s">
        <v>219</v>
      </c>
      <c r="P313" s="197" t="s">
        <v>61</v>
      </c>
      <c r="Q313" s="198" t="s">
        <v>67</v>
      </c>
      <c r="R313" s="195">
        <v>42018</v>
      </c>
      <c r="S313" s="195">
        <v>42018</v>
      </c>
      <c r="T313" s="197" t="str">
        <f t="shared" si="17"/>
        <v>Y</v>
      </c>
      <c r="U313" s="183" t="s">
        <v>61</v>
      </c>
      <c r="V313" s="124" t="str">
        <f t="shared" si="18"/>
        <v>No</v>
      </c>
      <c r="W313" s="233"/>
    </row>
    <row r="314" spans="1:23" ht="77.5" x14ac:dyDescent="0.35">
      <c r="A314" s="115" t="s">
        <v>395</v>
      </c>
      <c r="B314" s="61" t="s">
        <v>446</v>
      </c>
      <c r="C314" s="19" t="s">
        <v>426</v>
      </c>
      <c r="D314" s="22" t="s">
        <v>199</v>
      </c>
      <c r="E314" s="10">
        <v>41950</v>
      </c>
      <c r="F314" s="262" t="str">
        <f>LOOKUP($J314,Lookups!$A$3:$A$18, Lookups!$C$3:$C$18)</f>
        <v>Closed</v>
      </c>
      <c r="G314" s="11" t="s">
        <v>306</v>
      </c>
      <c r="H314" s="11"/>
      <c r="I314" s="11" t="s">
        <v>261</v>
      </c>
      <c r="J314" s="11" t="s">
        <v>419</v>
      </c>
      <c r="K314" s="263" t="str">
        <f>LOOKUP(J314,Lookups!$A$3:$A$20,Lookups!$B$3:$B$20)</f>
        <v>End of process</v>
      </c>
      <c r="L314" s="79">
        <v>42125</v>
      </c>
      <c r="M314" s="199"/>
      <c r="N314" s="200"/>
      <c r="O314" s="30" t="s">
        <v>219</v>
      </c>
      <c r="P314" s="197" t="s">
        <v>61</v>
      </c>
      <c r="Q314" s="198" t="s">
        <v>160</v>
      </c>
      <c r="R314" s="195">
        <v>41949</v>
      </c>
      <c r="S314" s="195">
        <v>41929</v>
      </c>
      <c r="T314" s="197" t="str">
        <f t="shared" si="17"/>
        <v>Y</v>
      </c>
      <c r="U314" s="183" t="s">
        <v>128</v>
      </c>
      <c r="V314" s="124" t="str">
        <f t="shared" si="18"/>
        <v>No</v>
      </c>
      <c r="W314" s="233"/>
    </row>
    <row r="315" spans="1:23" ht="62" x14ac:dyDescent="0.35">
      <c r="A315" s="115" t="s">
        <v>395</v>
      </c>
      <c r="B315" s="61" t="s">
        <v>447</v>
      </c>
      <c r="C315" s="19" t="s">
        <v>357</v>
      </c>
      <c r="D315" s="22" t="s">
        <v>277</v>
      </c>
      <c r="E315" s="10">
        <v>42125</v>
      </c>
      <c r="F315" s="262" t="str">
        <f>LOOKUP($J315,Lookups!$A$3:$A$18, Lookups!$C$3:$C$18)</f>
        <v>Closed</v>
      </c>
      <c r="G315" s="11" t="s">
        <v>306</v>
      </c>
      <c r="H315" s="11"/>
      <c r="I315" s="11" t="s">
        <v>261</v>
      </c>
      <c r="J315" s="11" t="s">
        <v>310</v>
      </c>
      <c r="K315" s="263" t="str">
        <f>LOOKUP(J315,Lookups!$A$3:$A$20,Lookups!$B$3:$B$20)</f>
        <v>End of process</v>
      </c>
      <c r="L315" s="79">
        <v>42205</v>
      </c>
      <c r="M315" s="199"/>
      <c r="N315" s="200"/>
      <c r="O315" s="30" t="s">
        <v>219</v>
      </c>
      <c r="P315" s="197" t="s">
        <v>61</v>
      </c>
      <c r="Q315" s="198" t="s">
        <v>161</v>
      </c>
      <c r="R315" s="195">
        <v>41921</v>
      </c>
      <c r="S315" s="195">
        <v>41914</v>
      </c>
      <c r="T315" s="197" t="str">
        <f t="shared" si="17"/>
        <v>Y</v>
      </c>
      <c r="U315" s="183" t="s">
        <v>61</v>
      </c>
      <c r="V315" s="124" t="str">
        <f t="shared" si="18"/>
        <v>No</v>
      </c>
      <c r="W315" s="125"/>
    </row>
    <row r="316" spans="1:23" ht="62" x14ac:dyDescent="0.35">
      <c r="A316" s="115" t="s">
        <v>395</v>
      </c>
      <c r="B316" s="61" t="s">
        <v>441</v>
      </c>
      <c r="C316" s="19" t="s">
        <v>357</v>
      </c>
      <c r="D316" s="22" t="s">
        <v>277</v>
      </c>
      <c r="E316" s="10">
        <v>41922</v>
      </c>
      <c r="F316" s="262" t="str">
        <f>LOOKUP($J316,Lookups!$A$3:$A$18, Lookups!$C$3:$C$18)</f>
        <v>Closed</v>
      </c>
      <c r="G316" s="11" t="s">
        <v>306</v>
      </c>
      <c r="H316" s="11"/>
      <c r="I316" s="11" t="s">
        <v>261</v>
      </c>
      <c r="J316" s="11" t="s">
        <v>419</v>
      </c>
      <c r="K316" s="263" t="str">
        <f>LOOKUP(J316,Lookups!$A$3:$A$20,Lookups!$B$3:$B$20)</f>
        <v>End of process</v>
      </c>
      <c r="L316" s="79">
        <v>42125</v>
      </c>
      <c r="M316" s="199"/>
      <c r="N316" s="200"/>
      <c r="O316" s="30" t="s">
        <v>219</v>
      </c>
      <c r="P316" s="197" t="s">
        <v>61</v>
      </c>
      <c r="Q316" s="198" t="s">
        <v>161</v>
      </c>
      <c r="R316" s="195">
        <v>41921</v>
      </c>
      <c r="S316" s="195">
        <v>41914</v>
      </c>
      <c r="T316" s="197" t="str">
        <f t="shared" si="17"/>
        <v>Y</v>
      </c>
      <c r="U316" s="183" t="s">
        <v>61</v>
      </c>
      <c r="V316" s="124" t="str">
        <f t="shared" si="18"/>
        <v>No</v>
      </c>
      <c r="W316" s="233"/>
    </row>
    <row r="317" spans="1:23" ht="62" x14ac:dyDescent="0.35">
      <c r="A317" s="115" t="s">
        <v>395</v>
      </c>
      <c r="B317" s="61" t="s">
        <v>444</v>
      </c>
      <c r="C317" s="19" t="s">
        <v>356</v>
      </c>
      <c r="D317" s="22" t="s">
        <v>278</v>
      </c>
      <c r="E317" s="10">
        <v>42125</v>
      </c>
      <c r="F317" s="262" t="str">
        <f>LOOKUP($J317,Lookups!$A$3:$A$18, Lookups!$C$3:$C$18)</f>
        <v>Closed</v>
      </c>
      <c r="G317" s="11" t="s">
        <v>306</v>
      </c>
      <c r="H317" s="11"/>
      <c r="I317" s="11" t="s">
        <v>261</v>
      </c>
      <c r="J317" s="11" t="s">
        <v>310</v>
      </c>
      <c r="K317" s="263" t="str">
        <f>LOOKUP(J317,Lookups!$A$3:$A$20,Lookups!$B$3:$B$20)</f>
        <v>End of process</v>
      </c>
      <c r="L317" s="79">
        <v>42205</v>
      </c>
      <c r="M317" s="199"/>
      <c r="N317" s="200"/>
      <c r="O317" s="30" t="s">
        <v>219</v>
      </c>
      <c r="P317" s="197" t="s">
        <v>61</v>
      </c>
      <c r="Q317" s="198" t="s">
        <v>161</v>
      </c>
      <c r="R317" s="195">
        <v>41921</v>
      </c>
      <c r="S317" s="195">
        <v>41914</v>
      </c>
      <c r="T317" s="197" t="str">
        <f t="shared" si="17"/>
        <v>Y</v>
      </c>
      <c r="U317" s="183" t="s">
        <v>61</v>
      </c>
      <c r="V317" s="124" t="str">
        <f t="shared" si="18"/>
        <v>No</v>
      </c>
      <c r="W317" s="233"/>
    </row>
    <row r="318" spans="1:23" ht="62" x14ac:dyDescent="0.35">
      <c r="A318" s="115" t="s">
        <v>395</v>
      </c>
      <c r="B318" s="61" t="s">
        <v>442</v>
      </c>
      <c r="C318" s="19" t="s">
        <v>356</v>
      </c>
      <c r="D318" s="22" t="s">
        <v>278</v>
      </c>
      <c r="E318" s="10">
        <v>41843</v>
      </c>
      <c r="F318" s="262" t="str">
        <f>LOOKUP($J318,Lookups!$A$3:$A$18, Lookups!$C$3:$C$18)</f>
        <v>Closed</v>
      </c>
      <c r="G318" s="11" t="s">
        <v>306</v>
      </c>
      <c r="H318" s="11"/>
      <c r="I318" s="11" t="s">
        <v>261</v>
      </c>
      <c r="J318" s="11" t="s">
        <v>419</v>
      </c>
      <c r="K318" s="263" t="str">
        <f>LOOKUP(J318,Lookups!$A$3:$A$20,Lookups!$B$3:$B$20)</f>
        <v>End of process</v>
      </c>
      <c r="L318" s="79">
        <v>42125</v>
      </c>
      <c r="M318" s="199"/>
      <c r="N318" s="200"/>
      <c r="O318" s="30" t="s">
        <v>219</v>
      </c>
      <c r="P318" s="197" t="s">
        <v>61</v>
      </c>
      <c r="Q318" s="198" t="s">
        <v>161</v>
      </c>
      <c r="R318" s="195">
        <v>41921</v>
      </c>
      <c r="S318" s="195">
        <v>41914</v>
      </c>
      <c r="T318" s="197" t="str">
        <f t="shared" si="17"/>
        <v>Y</v>
      </c>
      <c r="U318" s="183" t="s">
        <v>61</v>
      </c>
      <c r="V318" s="124" t="str">
        <f t="shared" si="18"/>
        <v>No</v>
      </c>
      <c r="W318" s="125"/>
    </row>
    <row r="319" spans="1:23" ht="46.5" x14ac:dyDescent="0.35">
      <c r="A319" s="115" t="s">
        <v>395</v>
      </c>
      <c r="B319" s="61" t="s">
        <v>443</v>
      </c>
      <c r="C319" s="19" t="s">
        <v>382</v>
      </c>
      <c r="D319" s="9" t="s">
        <v>219</v>
      </c>
      <c r="E319" s="10">
        <v>42125</v>
      </c>
      <c r="F319" s="262" t="str">
        <f>LOOKUP($J319,Lookups!$A$3:$A$18, Lookups!$C$3:$C$18)</f>
        <v>Closed</v>
      </c>
      <c r="G319" s="11" t="s">
        <v>306</v>
      </c>
      <c r="H319" s="11"/>
      <c r="I319" s="11" t="s">
        <v>261</v>
      </c>
      <c r="J319" s="11" t="s">
        <v>226</v>
      </c>
      <c r="K319" s="263" t="str">
        <f>LOOKUP(J319,Lookups!$A$3:$A$20,Lookups!$B$3:$B$20)</f>
        <v>Effective date</v>
      </c>
      <c r="L319" s="79">
        <v>42206</v>
      </c>
      <c r="M319" s="199"/>
      <c r="N319" s="200"/>
      <c r="O319" s="30" t="s">
        <v>219</v>
      </c>
      <c r="P319" s="197" t="s">
        <v>61</v>
      </c>
      <c r="Q319" s="198" t="s">
        <v>161</v>
      </c>
      <c r="R319" s="195">
        <v>41921</v>
      </c>
      <c r="S319" s="195">
        <v>41914</v>
      </c>
      <c r="T319" s="197" t="str">
        <f t="shared" si="17"/>
        <v>Y</v>
      </c>
      <c r="U319" s="183" t="s">
        <v>61</v>
      </c>
      <c r="V319" s="124" t="str">
        <f t="shared" si="18"/>
        <v>No</v>
      </c>
      <c r="W319" s="234"/>
    </row>
    <row r="320" spans="1:23" ht="46.5" x14ac:dyDescent="0.35">
      <c r="A320" s="115" t="s">
        <v>395</v>
      </c>
      <c r="B320" s="61"/>
      <c r="C320" s="19" t="s">
        <v>382</v>
      </c>
      <c r="D320" s="9" t="s">
        <v>219</v>
      </c>
      <c r="E320" s="10">
        <v>41760</v>
      </c>
      <c r="F320" s="262" t="str">
        <f>LOOKUP($J320,Lookups!$A$3:$A$18, Lookups!$C$3:$C$18)</f>
        <v>Closed</v>
      </c>
      <c r="G320" s="11" t="s">
        <v>306</v>
      </c>
      <c r="H320" s="11"/>
      <c r="I320" s="11" t="s">
        <v>261</v>
      </c>
      <c r="J320" s="11" t="s">
        <v>419</v>
      </c>
      <c r="K320" s="263" t="str">
        <f>LOOKUP(J320,Lookups!$A$3:$A$20,Lookups!$B$3:$B$20)</f>
        <v>End of process</v>
      </c>
      <c r="L320" s="79">
        <v>42125</v>
      </c>
      <c r="M320" s="199"/>
      <c r="N320" s="200"/>
      <c r="O320" s="30" t="s">
        <v>219</v>
      </c>
      <c r="P320" s="197" t="s">
        <v>61</v>
      </c>
      <c r="Q320" s="198" t="s">
        <v>161</v>
      </c>
      <c r="R320" s="195">
        <v>41921</v>
      </c>
      <c r="S320" s="195">
        <v>41914</v>
      </c>
      <c r="T320" s="197" t="str">
        <f t="shared" si="17"/>
        <v>Y</v>
      </c>
      <c r="U320" s="183" t="s">
        <v>61</v>
      </c>
      <c r="V320" s="124" t="str">
        <f t="shared" si="18"/>
        <v>No</v>
      </c>
      <c r="W320" s="234"/>
    </row>
    <row r="321" spans="1:23" ht="46.5" x14ac:dyDescent="0.35">
      <c r="A321" s="115" t="s">
        <v>394</v>
      </c>
      <c r="B321" s="61"/>
      <c r="C321" s="19" t="s">
        <v>383</v>
      </c>
      <c r="D321" s="9" t="s">
        <v>219</v>
      </c>
      <c r="E321" s="10">
        <v>41760</v>
      </c>
      <c r="F321" s="262" t="str">
        <f>LOOKUP($J321,Lookups!$A$3:$A$18, Lookups!$C$3:$C$18)</f>
        <v>Closed</v>
      </c>
      <c r="G321" s="11" t="s">
        <v>306</v>
      </c>
      <c r="H321" s="11"/>
      <c r="I321" s="11" t="s">
        <v>261</v>
      </c>
      <c r="J321" s="11" t="s">
        <v>226</v>
      </c>
      <c r="K321" s="263" t="str">
        <f>LOOKUP(J321,Lookups!$A$3:$A$20,Lookups!$B$3:$B$20)</f>
        <v>Effective date</v>
      </c>
      <c r="L321" s="79">
        <v>42174</v>
      </c>
      <c r="M321" s="199"/>
      <c r="N321" s="200"/>
      <c r="O321" s="30" t="s">
        <v>219</v>
      </c>
      <c r="P321" s="218" t="s">
        <v>61</v>
      </c>
      <c r="Q321" s="198" t="s">
        <v>161</v>
      </c>
      <c r="R321" s="195">
        <v>41921</v>
      </c>
      <c r="S321" s="195">
        <v>41914</v>
      </c>
      <c r="T321" s="197" t="str">
        <f t="shared" si="17"/>
        <v>Y</v>
      </c>
      <c r="U321" s="183" t="s">
        <v>61</v>
      </c>
      <c r="V321" s="124" t="str">
        <f t="shared" si="18"/>
        <v>No</v>
      </c>
      <c r="W321" s="234"/>
    </row>
    <row r="322" spans="1:23" ht="46.5" x14ac:dyDescent="0.35">
      <c r="A322" s="115" t="s">
        <v>475</v>
      </c>
      <c r="B322" s="61" t="s">
        <v>440</v>
      </c>
      <c r="C322" s="19" t="s">
        <v>297</v>
      </c>
      <c r="D322" s="9" t="s">
        <v>330</v>
      </c>
      <c r="E322" s="10">
        <v>41739</v>
      </c>
      <c r="F322" s="262" t="str">
        <f>LOOKUP($J322,Lookups!$A$3:$A$18, Lookups!$C$3:$C$18)</f>
        <v>Closed</v>
      </c>
      <c r="G322" s="11" t="s">
        <v>260</v>
      </c>
      <c r="H322" s="13"/>
      <c r="I322" s="21" t="s">
        <v>230</v>
      </c>
      <c r="J322" s="11" t="s">
        <v>226</v>
      </c>
      <c r="K322" s="263" t="str">
        <f>LOOKUP(J322,Lookups!$A$3:$A$20,Lookups!$B$3:$B$20)</f>
        <v>Effective date</v>
      </c>
      <c r="L322" s="79">
        <v>41913</v>
      </c>
      <c r="M322" s="199"/>
      <c r="N322" s="200"/>
      <c r="O322" s="30" t="s">
        <v>330</v>
      </c>
      <c r="P322" s="197" t="s">
        <v>61</v>
      </c>
      <c r="Q322" s="197" t="s">
        <v>162</v>
      </c>
      <c r="R322" s="198">
        <v>41900</v>
      </c>
      <c r="S322" s="198">
        <v>41900</v>
      </c>
      <c r="T322" s="197" t="str">
        <f t="shared" si="17"/>
        <v>Y</v>
      </c>
      <c r="U322" s="183" t="s">
        <v>61</v>
      </c>
      <c r="V322" s="124" t="str">
        <f t="shared" si="18"/>
        <v>No</v>
      </c>
      <c r="W322" s="125"/>
    </row>
    <row r="323" spans="1:23" ht="30" customHeight="1" x14ac:dyDescent="0.35">
      <c r="A323" s="115" t="s">
        <v>294</v>
      </c>
      <c r="B323" s="61"/>
      <c r="C323" s="19" t="s">
        <v>296</v>
      </c>
      <c r="D323" s="22" t="s">
        <v>295</v>
      </c>
      <c r="E323" s="10">
        <v>41733</v>
      </c>
      <c r="F323" s="262" t="str">
        <f>LOOKUP($J323,Lookups!$A$3:$A$18, Lookups!$C$3:$C$18)</f>
        <v>Closed</v>
      </c>
      <c r="G323" s="11" t="s">
        <v>306</v>
      </c>
      <c r="H323" s="13"/>
      <c r="I323" s="21" t="s">
        <v>319</v>
      </c>
      <c r="J323" s="11" t="s">
        <v>226</v>
      </c>
      <c r="K323" s="263" t="str">
        <f>LOOKUP(J323,Lookups!$A$3:$A$20,Lookups!$B$3:$B$20)</f>
        <v>Effective date</v>
      </c>
      <c r="L323" s="79">
        <v>42275</v>
      </c>
      <c r="M323" s="199"/>
      <c r="N323" s="200"/>
      <c r="O323" s="30" t="s">
        <v>219</v>
      </c>
      <c r="P323" s="218" t="s">
        <v>61</v>
      </c>
      <c r="Q323" s="197" t="s">
        <v>63</v>
      </c>
      <c r="R323" s="228"/>
      <c r="S323" s="228"/>
      <c r="T323" s="187" t="str">
        <f t="shared" si="17"/>
        <v xml:space="preserve"> </v>
      </c>
      <c r="U323" s="189" t="s">
        <v>61</v>
      </c>
      <c r="V323" s="124" t="str">
        <f t="shared" si="18"/>
        <v>No</v>
      </c>
      <c r="W323" s="234"/>
    </row>
    <row r="324" spans="1:23" ht="46.5" x14ac:dyDescent="0.35">
      <c r="A324" s="115" t="s">
        <v>293</v>
      </c>
      <c r="B324" s="61"/>
      <c r="C324" s="19" t="s">
        <v>249</v>
      </c>
      <c r="D324" s="22" t="s">
        <v>234</v>
      </c>
      <c r="E324" s="10">
        <v>41733</v>
      </c>
      <c r="F324" s="262" t="str">
        <f>LOOKUP($J324,Lookups!$A$3:$A$18, Lookups!$C$3:$C$18)</f>
        <v>Closed</v>
      </c>
      <c r="G324" s="11" t="s">
        <v>306</v>
      </c>
      <c r="H324" s="13"/>
      <c r="I324" s="21" t="s">
        <v>230</v>
      </c>
      <c r="J324" s="11" t="s">
        <v>226</v>
      </c>
      <c r="K324" s="263" t="str">
        <f>LOOKUP(J324,Lookups!$A$3:$A$20,Lookups!$B$3:$B$20)</f>
        <v>Effective date</v>
      </c>
      <c r="L324" s="79">
        <v>42062</v>
      </c>
      <c r="M324" s="199"/>
      <c r="N324" s="200"/>
      <c r="O324" s="30" t="s">
        <v>330</v>
      </c>
      <c r="P324" s="218">
        <v>6</v>
      </c>
      <c r="Q324" s="198" t="s">
        <v>156</v>
      </c>
      <c r="R324" s="195">
        <v>41893</v>
      </c>
      <c r="S324" s="195">
        <v>41872</v>
      </c>
      <c r="T324" s="197" t="str">
        <f t="shared" si="17"/>
        <v>Y</v>
      </c>
      <c r="U324" s="183" t="s">
        <v>61</v>
      </c>
      <c r="V324" s="124" t="str">
        <f t="shared" si="18"/>
        <v>No</v>
      </c>
      <c r="W324" s="125"/>
    </row>
    <row r="325" spans="1:23" ht="46.5" x14ac:dyDescent="0.35">
      <c r="A325" s="115" t="s">
        <v>476</v>
      </c>
      <c r="B325" s="61" t="s">
        <v>440</v>
      </c>
      <c r="C325" s="19" t="s">
        <v>292</v>
      </c>
      <c r="D325" s="9" t="s">
        <v>141</v>
      </c>
      <c r="E325" s="10">
        <v>41733</v>
      </c>
      <c r="F325" s="262" t="str">
        <f>LOOKUP($J325,Lookups!$A$3:$A$18, Lookups!$C$3:$C$18)</f>
        <v>Closed</v>
      </c>
      <c r="G325" s="11" t="s">
        <v>260</v>
      </c>
      <c r="H325" s="13"/>
      <c r="I325" s="21" t="s">
        <v>229</v>
      </c>
      <c r="J325" s="11" t="s">
        <v>226</v>
      </c>
      <c r="K325" s="263" t="str">
        <f>LOOKUP(J325,Lookups!$A$3:$A$20,Lookups!$B$3:$B$20)</f>
        <v>Effective date</v>
      </c>
      <c r="L325" s="79">
        <v>41773</v>
      </c>
      <c r="M325" s="199"/>
      <c r="N325" s="200"/>
      <c r="O325" s="30" t="s">
        <v>141</v>
      </c>
      <c r="P325" s="218" t="s">
        <v>61</v>
      </c>
      <c r="Q325" s="197" t="s">
        <v>162</v>
      </c>
      <c r="R325" s="198">
        <v>41746</v>
      </c>
      <c r="S325" s="198">
        <v>41746</v>
      </c>
      <c r="T325" s="197" t="str">
        <f t="shared" si="17"/>
        <v>Y</v>
      </c>
      <c r="U325" s="183" t="s">
        <v>61</v>
      </c>
      <c r="V325" s="124" t="str">
        <f t="shared" si="18"/>
        <v>No</v>
      </c>
      <c r="W325" s="234"/>
    </row>
    <row r="326" spans="1:23" x14ac:dyDescent="0.35">
      <c r="A326" s="115" t="s">
        <v>432</v>
      </c>
      <c r="B326" s="61"/>
      <c r="C326" s="19" t="s">
        <v>412</v>
      </c>
      <c r="D326" s="9" t="s">
        <v>337</v>
      </c>
      <c r="E326" s="10">
        <v>41733</v>
      </c>
      <c r="F326" s="262" t="str">
        <f>LOOKUP($J326,Lookups!$A$3:$A$18, Lookups!$C$3:$C$18)</f>
        <v>Closed</v>
      </c>
      <c r="G326" s="11" t="s">
        <v>306</v>
      </c>
      <c r="H326" s="13"/>
      <c r="I326" s="21" t="s">
        <v>229</v>
      </c>
      <c r="J326" s="11" t="s">
        <v>419</v>
      </c>
      <c r="K326" s="263" t="str">
        <f>LOOKUP(J326,Lookups!$A$3:$A$20,Lookups!$B$3:$B$20)</f>
        <v>End of process</v>
      </c>
      <c r="L326" s="79">
        <v>41947</v>
      </c>
      <c r="M326" s="199"/>
      <c r="N326" s="200"/>
      <c r="O326" s="219" t="s">
        <v>141</v>
      </c>
      <c r="P326" s="218">
        <v>5</v>
      </c>
      <c r="Q326" s="198" t="s">
        <v>64</v>
      </c>
      <c r="R326" s="228"/>
      <c r="S326" s="228"/>
      <c r="T326" s="187" t="str">
        <f t="shared" si="17"/>
        <v xml:space="preserve"> </v>
      </c>
      <c r="U326" s="189" t="s">
        <v>61</v>
      </c>
      <c r="V326" s="124" t="str">
        <f t="shared" si="18"/>
        <v>No</v>
      </c>
      <c r="W326" s="234"/>
    </row>
    <row r="327" spans="1:23" ht="46.5" x14ac:dyDescent="0.35">
      <c r="A327" s="115" t="s">
        <v>380</v>
      </c>
      <c r="B327" s="61"/>
      <c r="C327" s="19" t="s">
        <v>431</v>
      </c>
      <c r="D327" s="9" t="s">
        <v>219</v>
      </c>
      <c r="E327" s="10">
        <v>41733</v>
      </c>
      <c r="F327" s="262" t="str">
        <f>LOOKUP($J327,Lookups!$A$3:$A$18, Lookups!$C$3:$C$18)</f>
        <v>Closed</v>
      </c>
      <c r="G327" s="11" t="s">
        <v>306</v>
      </c>
      <c r="H327" s="13"/>
      <c r="I327" s="21" t="s">
        <v>261</v>
      </c>
      <c r="J327" s="11" t="s">
        <v>226</v>
      </c>
      <c r="K327" s="263" t="str">
        <f>LOOKUP(J327,Lookups!$A$3:$A$20,Lookups!$B$3:$B$20)</f>
        <v>Effective date</v>
      </c>
      <c r="L327" s="79">
        <v>42278</v>
      </c>
      <c r="M327" s="199"/>
      <c r="N327" s="200"/>
      <c r="O327" s="219" t="s">
        <v>219</v>
      </c>
      <c r="P327" s="218" t="s">
        <v>61</v>
      </c>
      <c r="Q327" s="198" t="s">
        <v>163</v>
      </c>
      <c r="R327" s="195">
        <v>41830</v>
      </c>
      <c r="S327" s="195">
        <v>41809</v>
      </c>
      <c r="T327" s="197" t="str">
        <f t="shared" si="17"/>
        <v>Y</v>
      </c>
      <c r="U327" s="183" t="s">
        <v>61</v>
      </c>
      <c r="V327" s="124" t="str">
        <f t="shared" si="18"/>
        <v>No</v>
      </c>
      <c r="W327" s="234"/>
    </row>
    <row r="328" spans="1:23" ht="46.5" x14ac:dyDescent="0.35">
      <c r="A328" s="115" t="s">
        <v>378</v>
      </c>
      <c r="B328" s="61"/>
      <c r="C328" s="19" t="s">
        <v>379</v>
      </c>
      <c r="D328" s="9" t="s">
        <v>219</v>
      </c>
      <c r="E328" s="10">
        <v>41733</v>
      </c>
      <c r="F328" s="262" t="str">
        <f>LOOKUP($J328,Lookups!$A$3:$A$18, Lookups!$C$3:$C$18)</f>
        <v>Closed</v>
      </c>
      <c r="G328" s="11" t="s">
        <v>306</v>
      </c>
      <c r="H328" s="13"/>
      <c r="I328" s="21" t="s">
        <v>261</v>
      </c>
      <c r="J328" s="11" t="s">
        <v>226</v>
      </c>
      <c r="K328" s="263" t="str">
        <f>LOOKUP(J328,Lookups!$A$3:$A$20,Lookups!$B$3:$B$20)</f>
        <v>Effective date</v>
      </c>
      <c r="L328" s="79">
        <v>42174</v>
      </c>
      <c r="M328" s="199"/>
      <c r="N328" s="200"/>
      <c r="O328" s="219" t="s">
        <v>219</v>
      </c>
      <c r="P328" s="218" t="s">
        <v>61</v>
      </c>
      <c r="Q328" s="198" t="s">
        <v>161</v>
      </c>
      <c r="R328" s="195">
        <v>41921</v>
      </c>
      <c r="S328" s="195">
        <v>41901</v>
      </c>
      <c r="T328" s="197" t="str">
        <f t="shared" si="17"/>
        <v>Y</v>
      </c>
      <c r="U328" s="183" t="s">
        <v>61</v>
      </c>
      <c r="V328" s="124" t="str">
        <f t="shared" si="18"/>
        <v>No</v>
      </c>
      <c r="W328" s="234"/>
    </row>
    <row r="329" spans="1:23" ht="46.5" x14ac:dyDescent="0.35">
      <c r="A329" s="115" t="s">
        <v>477</v>
      </c>
      <c r="B329" s="61" t="s">
        <v>440</v>
      </c>
      <c r="C329" s="19" t="s">
        <v>377</v>
      </c>
      <c r="D329" s="9" t="s">
        <v>219</v>
      </c>
      <c r="E329" s="10">
        <v>41733</v>
      </c>
      <c r="F329" s="262" t="str">
        <f>LOOKUP($J329,Lookups!$A$3:$A$18, Lookups!$C$3:$C$18)</f>
        <v>Closed</v>
      </c>
      <c r="G329" s="11" t="s">
        <v>260</v>
      </c>
      <c r="H329" s="13"/>
      <c r="I329" s="21" t="s">
        <v>229</v>
      </c>
      <c r="J329" s="11" t="s">
        <v>226</v>
      </c>
      <c r="K329" s="263" t="str">
        <f>LOOKUP(J329,Lookups!$A$3:$A$20,Lookups!$B$3:$B$20)</f>
        <v>Effective date</v>
      </c>
      <c r="L329" s="79">
        <v>41799</v>
      </c>
      <c r="M329" s="199"/>
      <c r="N329" s="200"/>
      <c r="O329" s="219" t="s">
        <v>219</v>
      </c>
      <c r="P329" s="218" t="s">
        <v>61</v>
      </c>
      <c r="Q329" s="198" t="s">
        <v>162</v>
      </c>
      <c r="R329" s="195">
        <v>41799</v>
      </c>
      <c r="S329" s="195">
        <v>41774</v>
      </c>
      <c r="T329" s="197" t="str">
        <f t="shared" si="17"/>
        <v>Y</v>
      </c>
      <c r="U329" s="183" t="s">
        <v>61</v>
      </c>
      <c r="V329" s="124" t="str">
        <f t="shared" si="18"/>
        <v>No</v>
      </c>
      <c r="W329" s="125"/>
    </row>
    <row r="330" spans="1:23" ht="62" x14ac:dyDescent="0.35">
      <c r="A330" s="115" t="s">
        <v>498</v>
      </c>
      <c r="B330" s="61"/>
      <c r="C330" s="19" t="s">
        <v>303</v>
      </c>
      <c r="D330" s="9" t="s">
        <v>219</v>
      </c>
      <c r="E330" s="10">
        <v>41708</v>
      </c>
      <c r="F330" s="262" t="str">
        <f>LOOKUP($J330,Lookups!$A$3:$A$18, Lookups!$C$3:$C$18)</f>
        <v>Closed</v>
      </c>
      <c r="G330" s="21" t="s">
        <v>306</v>
      </c>
      <c r="H330" s="21"/>
      <c r="I330" s="21" t="s">
        <v>230</v>
      </c>
      <c r="J330" s="11" t="s">
        <v>310</v>
      </c>
      <c r="K330" s="263" t="str">
        <f>LOOKUP(J330,Lookups!$A$3:$A$20,Lookups!$B$3:$B$20)</f>
        <v>End of process</v>
      </c>
      <c r="L330" s="79">
        <v>41775</v>
      </c>
      <c r="M330" s="199"/>
      <c r="N330" s="200"/>
      <c r="O330" s="219" t="s">
        <v>219</v>
      </c>
      <c r="P330" s="218" t="s">
        <v>61</v>
      </c>
      <c r="Q330" s="198" t="s">
        <v>164</v>
      </c>
      <c r="R330" s="195">
        <v>41730</v>
      </c>
      <c r="S330" s="195">
        <v>41709</v>
      </c>
      <c r="T330" s="197" t="str">
        <f t="shared" si="17"/>
        <v>Y</v>
      </c>
      <c r="U330" s="183" t="s">
        <v>61</v>
      </c>
      <c r="V330" s="124" t="str">
        <f t="shared" si="18"/>
        <v>No</v>
      </c>
      <c r="W330" s="234"/>
    </row>
    <row r="331" spans="1:23" ht="62" x14ac:dyDescent="0.35">
      <c r="A331" s="115" t="s">
        <v>478</v>
      </c>
      <c r="B331" s="61" t="s">
        <v>437</v>
      </c>
      <c r="C331" s="17" t="s">
        <v>264</v>
      </c>
      <c r="D331" s="9" t="s">
        <v>219</v>
      </c>
      <c r="E331" s="10">
        <v>41705</v>
      </c>
      <c r="F331" s="262" t="str">
        <f>LOOKUP($J331,Lookups!$A$3:$A$18, Lookups!$C$3:$C$18)</f>
        <v>Closed</v>
      </c>
      <c r="G331" s="11" t="s">
        <v>422</v>
      </c>
      <c r="H331" s="13"/>
      <c r="I331" s="13" t="s">
        <v>319</v>
      </c>
      <c r="J331" s="11" t="s">
        <v>226</v>
      </c>
      <c r="K331" s="263" t="str">
        <f>LOOKUP(J331,Lookups!$A$3:$A$20,Lookups!$B$3:$B$20)</f>
        <v>Effective date</v>
      </c>
      <c r="L331" s="79">
        <v>41773</v>
      </c>
      <c r="M331" s="199"/>
      <c r="N331" s="200"/>
      <c r="O331" s="219" t="s">
        <v>219</v>
      </c>
      <c r="P331" s="218" t="s">
        <v>61</v>
      </c>
      <c r="Q331" s="198" t="s">
        <v>162</v>
      </c>
      <c r="R331" s="198">
        <v>41774</v>
      </c>
      <c r="S331" s="198">
        <v>41774</v>
      </c>
      <c r="T331" s="197" t="str">
        <f t="shared" si="17"/>
        <v>Y</v>
      </c>
      <c r="U331" s="183" t="s">
        <v>61</v>
      </c>
      <c r="V331" s="124" t="str">
        <f t="shared" si="18"/>
        <v>No</v>
      </c>
      <c r="W331" s="234"/>
    </row>
    <row r="332" spans="1:23" ht="46.5" x14ac:dyDescent="0.35">
      <c r="A332" s="115" t="s">
        <v>149</v>
      </c>
      <c r="B332" s="61"/>
      <c r="C332" s="17" t="s">
        <v>148</v>
      </c>
      <c r="D332" s="9" t="s">
        <v>219</v>
      </c>
      <c r="E332" s="10">
        <v>41705</v>
      </c>
      <c r="F332" s="262" t="str">
        <f>LOOKUP($J332,Lookups!$A$3:$A$18, Lookups!$C$3:$C$18)</f>
        <v>Closed</v>
      </c>
      <c r="G332" s="11" t="s">
        <v>306</v>
      </c>
      <c r="H332" s="13"/>
      <c r="I332" s="13" t="s">
        <v>261</v>
      </c>
      <c r="J332" s="11" t="s">
        <v>226</v>
      </c>
      <c r="K332" s="263" t="str">
        <f>LOOKUP(J332,Lookups!$A$3:$A$20,Lookups!$B$3:$B$20)</f>
        <v>Effective date</v>
      </c>
      <c r="L332" s="79">
        <v>42278</v>
      </c>
      <c r="M332" s="199"/>
      <c r="N332" s="200"/>
      <c r="O332" s="219" t="s">
        <v>219</v>
      </c>
      <c r="P332" s="218" t="s">
        <v>61</v>
      </c>
      <c r="Q332" s="198" t="s">
        <v>163</v>
      </c>
      <c r="R332" s="195">
        <v>41830</v>
      </c>
      <c r="S332" s="195">
        <v>41809</v>
      </c>
      <c r="T332" s="197" t="str">
        <f t="shared" si="17"/>
        <v>Y</v>
      </c>
      <c r="U332" s="183" t="s">
        <v>61</v>
      </c>
      <c r="V332" s="124" t="str">
        <f t="shared" si="18"/>
        <v>No</v>
      </c>
      <c r="W332" s="234"/>
    </row>
    <row r="333" spans="1:23" ht="46.5" x14ac:dyDescent="0.35">
      <c r="A333" s="115" t="s">
        <v>479</v>
      </c>
      <c r="B333" s="61" t="s">
        <v>437</v>
      </c>
      <c r="C333" s="235" t="s">
        <v>147</v>
      </c>
      <c r="D333" s="20" t="s">
        <v>236</v>
      </c>
      <c r="E333" s="10">
        <v>41705</v>
      </c>
      <c r="F333" s="262" t="str">
        <f>LOOKUP($J333,Lookups!$A$3:$A$18, Lookups!$C$3:$C$18)</f>
        <v>Closed</v>
      </c>
      <c r="G333" s="11" t="s">
        <v>422</v>
      </c>
      <c r="H333" s="13"/>
      <c r="I333" s="13" t="s">
        <v>230</v>
      </c>
      <c r="J333" s="11" t="s">
        <v>226</v>
      </c>
      <c r="K333" s="263" t="str">
        <f>LOOKUP(J333,Lookups!$A$3:$A$20,Lookups!$B$3:$B$20)</f>
        <v>Effective date</v>
      </c>
      <c r="L333" s="79">
        <v>41821</v>
      </c>
      <c r="M333" s="199"/>
      <c r="N333" s="200"/>
      <c r="O333" s="219" t="s">
        <v>330</v>
      </c>
      <c r="P333" s="218">
        <v>4</v>
      </c>
      <c r="Q333" s="198" t="s">
        <v>245</v>
      </c>
      <c r="R333" s="195">
        <v>41799</v>
      </c>
      <c r="S333" s="195">
        <v>41774</v>
      </c>
      <c r="T333" s="197" t="str">
        <f t="shared" si="17"/>
        <v>Y</v>
      </c>
      <c r="U333" s="183" t="s">
        <v>61</v>
      </c>
      <c r="V333" s="124" t="str">
        <f t="shared" si="18"/>
        <v>No</v>
      </c>
      <c r="W333" s="125"/>
    </row>
    <row r="334" spans="1:23" ht="77.5" x14ac:dyDescent="0.35">
      <c r="A334" s="115" t="s">
        <v>480</v>
      </c>
      <c r="B334" s="61" t="s">
        <v>443</v>
      </c>
      <c r="C334" s="236" t="s">
        <v>198</v>
      </c>
      <c r="D334" s="9" t="s">
        <v>333</v>
      </c>
      <c r="E334" s="10">
        <v>41928</v>
      </c>
      <c r="F334" s="262" t="str">
        <f>LOOKUP($J334,Lookups!$A$3:$A$18, Lookups!$C$3:$C$18)</f>
        <v>Closed</v>
      </c>
      <c r="G334" s="11" t="s">
        <v>422</v>
      </c>
      <c r="H334" s="13"/>
      <c r="I334" s="13" t="s">
        <v>230</v>
      </c>
      <c r="J334" s="11" t="s">
        <v>226</v>
      </c>
      <c r="K334" s="263" t="str">
        <f>LOOKUP(J334,Lookups!$A$3:$A$20,Lookups!$B$3:$B$20)</f>
        <v>Effective date</v>
      </c>
      <c r="L334" s="79">
        <v>42095</v>
      </c>
      <c r="M334" s="199"/>
      <c r="N334" s="200"/>
      <c r="O334" s="219" t="s">
        <v>142</v>
      </c>
      <c r="P334" s="218">
        <v>3</v>
      </c>
      <c r="Q334" s="198" t="s">
        <v>246</v>
      </c>
      <c r="R334" s="237">
        <v>41887</v>
      </c>
      <c r="S334" s="195">
        <v>41887</v>
      </c>
      <c r="T334" s="197" t="str">
        <f t="shared" si="17"/>
        <v>Y</v>
      </c>
      <c r="U334" s="238" t="s">
        <v>128</v>
      </c>
      <c r="V334" s="124" t="str">
        <f t="shared" si="18"/>
        <v>No</v>
      </c>
      <c r="W334" s="125"/>
    </row>
    <row r="335" spans="1:23" ht="77.5" x14ac:dyDescent="0.35">
      <c r="A335" s="115" t="s">
        <v>480</v>
      </c>
      <c r="B335" s="61" t="s">
        <v>437</v>
      </c>
      <c r="C335" s="236" t="s">
        <v>253</v>
      </c>
      <c r="D335" s="9" t="s">
        <v>333</v>
      </c>
      <c r="E335" s="10">
        <v>41703</v>
      </c>
      <c r="F335" s="262" t="str">
        <f>LOOKUP($J335,Lookups!$A$3:$A$18, Lookups!$C$3:$C$18)</f>
        <v>Closed</v>
      </c>
      <c r="G335" s="11" t="s">
        <v>422</v>
      </c>
      <c r="H335" s="13"/>
      <c r="I335" s="13" t="s">
        <v>230</v>
      </c>
      <c r="J335" s="11" t="s">
        <v>419</v>
      </c>
      <c r="K335" s="263" t="str">
        <f>LOOKUP(J335,Lookups!$A$3:$A$20,Lookups!$B$3:$B$20)</f>
        <v>End of process</v>
      </c>
      <c r="L335" s="79">
        <v>41928</v>
      </c>
      <c r="M335" s="199"/>
      <c r="N335" s="200"/>
      <c r="O335" s="219" t="s">
        <v>142</v>
      </c>
      <c r="P335" s="218">
        <v>3</v>
      </c>
      <c r="Q335" s="198" t="s">
        <v>246</v>
      </c>
      <c r="R335" s="237">
        <v>41887</v>
      </c>
      <c r="S335" s="195">
        <v>41887</v>
      </c>
      <c r="T335" s="197" t="str">
        <f t="shared" si="17"/>
        <v>Y</v>
      </c>
      <c r="U335" s="183" t="s">
        <v>61</v>
      </c>
      <c r="V335" s="124" t="str">
        <f t="shared" si="18"/>
        <v>No</v>
      </c>
      <c r="W335" s="234"/>
    </row>
    <row r="336" spans="1:23" x14ac:dyDescent="0.35">
      <c r="A336" s="115" t="s">
        <v>45</v>
      </c>
      <c r="B336" s="61"/>
      <c r="C336" s="235" t="s">
        <v>218</v>
      </c>
      <c r="D336" s="31" t="s">
        <v>387</v>
      </c>
      <c r="E336" s="10">
        <v>41695</v>
      </c>
      <c r="F336" s="262" t="str">
        <f>LOOKUP($J336,Lookups!$A$3:$A$18, Lookups!$C$3:$C$18)</f>
        <v>Closed</v>
      </c>
      <c r="G336" s="13" t="s">
        <v>306</v>
      </c>
      <c r="H336" s="13"/>
      <c r="I336" s="13" t="s">
        <v>230</v>
      </c>
      <c r="J336" s="11" t="s">
        <v>419</v>
      </c>
      <c r="K336" s="263" t="str">
        <f>LOOKUP(J336,Lookups!$A$3:$A$20,Lookups!$B$3:$B$20)</f>
        <v>End of process</v>
      </c>
      <c r="L336" s="79">
        <v>41824</v>
      </c>
      <c r="M336" s="199"/>
      <c r="N336" s="200"/>
      <c r="O336" s="219" t="s">
        <v>330</v>
      </c>
      <c r="P336" s="218">
        <v>2</v>
      </c>
      <c r="Q336" s="198" t="s">
        <v>419</v>
      </c>
      <c r="R336" s="228"/>
      <c r="S336" s="228"/>
      <c r="T336" s="187" t="str">
        <f t="shared" si="17"/>
        <v xml:space="preserve"> </v>
      </c>
      <c r="U336" s="239" t="s">
        <v>61</v>
      </c>
      <c r="V336" s="124" t="str">
        <f t="shared" si="18"/>
        <v>No</v>
      </c>
      <c r="W336" s="125"/>
    </row>
    <row r="337" spans="1:23" ht="46.5" x14ac:dyDescent="0.35">
      <c r="A337" s="115" t="s">
        <v>287</v>
      </c>
      <c r="B337" s="61"/>
      <c r="C337" s="235" t="s">
        <v>288</v>
      </c>
      <c r="D337" s="9" t="s">
        <v>219</v>
      </c>
      <c r="E337" s="10">
        <v>41677</v>
      </c>
      <c r="F337" s="262" t="str">
        <f>LOOKUP($J337,Lookups!$A$3:$A$18, Lookups!$C$3:$C$18)</f>
        <v>Closed</v>
      </c>
      <c r="G337" s="11" t="s">
        <v>306</v>
      </c>
      <c r="H337" s="11"/>
      <c r="I337" s="11" t="s">
        <v>261</v>
      </c>
      <c r="J337" s="11" t="s">
        <v>226</v>
      </c>
      <c r="K337" s="263" t="str">
        <f>LOOKUP(J337,Lookups!$A$3:$A$20,Lookups!$B$3:$B$20)</f>
        <v>Effective date</v>
      </c>
      <c r="L337" s="79">
        <v>41912</v>
      </c>
      <c r="M337" s="199"/>
      <c r="N337" s="200"/>
      <c r="O337" s="219" t="s">
        <v>219</v>
      </c>
      <c r="P337" s="218" t="s">
        <v>61</v>
      </c>
      <c r="Q337" s="198" t="s">
        <v>245</v>
      </c>
      <c r="R337" s="195">
        <v>41795</v>
      </c>
      <c r="S337" s="195">
        <v>41789</v>
      </c>
      <c r="T337" s="197" t="str">
        <f t="shared" si="17"/>
        <v>Y</v>
      </c>
      <c r="U337" s="183" t="s">
        <v>61</v>
      </c>
      <c r="V337" s="124" t="str">
        <f t="shared" si="18"/>
        <v>No</v>
      </c>
      <c r="W337" s="125"/>
    </row>
    <row r="338" spans="1:23" ht="46.5" x14ac:dyDescent="0.35">
      <c r="A338" s="115" t="s">
        <v>481</v>
      </c>
      <c r="B338" s="61" t="s">
        <v>437</v>
      </c>
      <c r="C338" s="235" t="s">
        <v>286</v>
      </c>
      <c r="D338" s="9" t="s">
        <v>333</v>
      </c>
      <c r="E338" s="10">
        <v>41677</v>
      </c>
      <c r="F338" s="262" t="str">
        <f>LOOKUP($J338,Lookups!$A$3:$A$18, Lookups!$C$3:$C$18)</f>
        <v>Closed</v>
      </c>
      <c r="G338" s="11" t="s">
        <v>422</v>
      </c>
      <c r="H338" s="11"/>
      <c r="I338" s="11" t="s">
        <v>229</v>
      </c>
      <c r="J338" s="11" t="s">
        <v>226</v>
      </c>
      <c r="K338" s="263" t="str">
        <f>LOOKUP(J338,Lookups!$A$3:$A$20,Lookups!$B$3:$B$20)</f>
        <v>Effective date</v>
      </c>
      <c r="L338" s="79">
        <v>41831</v>
      </c>
      <c r="M338" s="199"/>
      <c r="N338" s="200"/>
      <c r="O338" s="219" t="s">
        <v>141</v>
      </c>
      <c r="P338" s="218">
        <v>1</v>
      </c>
      <c r="Q338" s="198" t="s">
        <v>247</v>
      </c>
      <c r="R338" s="198">
        <v>41712</v>
      </c>
      <c r="S338" s="195">
        <v>41712</v>
      </c>
      <c r="T338" s="197" t="str">
        <f t="shared" ref="T338:T375" si="19">IF(ISBLANK(S338)," ",IF(S338&lt;=R338,"Y","N"))</f>
        <v>Y</v>
      </c>
      <c r="U338" s="183" t="s">
        <v>61</v>
      </c>
      <c r="V338" s="124" t="str">
        <f t="shared" si="18"/>
        <v>No</v>
      </c>
      <c r="W338" s="125"/>
    </row>
    <row r="339" spans="1:23" ht="46.5" x14ac:dyDescent="0.35">
      <c r="A339" s="115" t="s">
        <v>284</v>
      </c>
      <c r="B339" s="61"/>
      <c r="C339" s="235" t="s">
        <v>285</v>
      </c>
      <c r="D339" s="9" t="s">
        <v>342</v>
      </c>
      <c r="E339" s="10">
        <v>41677</v>
      </c>
      <c r="F339" s="262" t="str">
        <f>LOOKUP($J339,Lookups!$A$3:$A$18, Lookups!$C$3:$C$18)</f>
        <v>Closed</v>
      </c>
      <c r="G339" s="11" t="s">
        <v>306</v>
      </c>
      <c r="H339" s="11"/>
      <c r="I339" s="11" t="s">
        <v>262</v>
      </c>
      <c r="J339" s="11" t="s">
        <v>419</v>
      </c>
      <c r="K339" s="263" t="str">
        <f>LOOKUP(J339,Lookups!$A$3:$A$20,Lookups!$B$3:$B$20)</f>
        <v>End of process</v>
      </c>
      <c r="L339" s="79">
        <v>42069</v>
      </c>
      <c r="M339" s="199"/>
      <c r="N339" s="200"/>
      <c r="O339" s="30" t="s">
        <v>248</v>
      </c>
      <c r="P339" s="240">
        <v>8</v>
      </c>
      <c r="Q339" s="197" t="s">
        <v>64</v>
      </c>
      <c r="R339" s="228"/>
      <c r="S339" s="228"/>
      <c r="T339" s="187" t="str">
        <f t="shared" si="19"/>
        <v xml:space="preserve"> </v>
      </c>
      <c r="U339" s="239" t="s">
        <v>61</v>
      </c>
      <c r="V339" s="124" t="str">
        <f t="shared" si="18"/>
        <v>No</v>
      </c>
      <c r="W339" s="234"/>
    </row>
    <row r="340" spans="1:23" ht="46.5" x14ac:dyDescent="0.35">
      <c r="A340" s="115" t="s">
        <v>482</v>
      </c>
      <c r="B340" s="61" t="s">
        <v>437</v>
      </c>
      <c r="C340" s="235" t="s">
        <v>146</v>
      </c>
      <c r="D340" s="9" t="s">
        <v>236</v>
      </c>
      <c r="E340" s="10">
        <v>41676</v>
      </c>
      <c r="F340" s="262" t="str">
        <f>LOOKUP($J340,Lookups!$A$3:$A$18, Lookups!$C$3:$C$18)</f>
        <v>Closed</v>
      </c>
      <c r="G340" s="11" t="s">
        <v>422</v>
      </c>
      <c r="H340" s="11"/>
      <c r="I340" s="11" t="s">
        <v>230</v>
      </c>
      <c r="J340" s="11" t="s">
        <v>226</v>
      </c>
      <c r="K340" s="263" t="str">
        <f>LOOKUP(J340,Lookups!$A$3:$A$20,Lookups!$B$3:$B$20)</f>
        <v>Effective date</v>
      </c>
      <c r="L340" s="79">
        <v>41821</v>
      </c>
      <c r="M340" s="199"/>
      <c r="N340" s="200"/>
      <c r="O340" s="219" t="s">
        <v>233</v>
      </c>
      <c r="P340" s="218">
        <v>7</v>
      </c>
      <c r="Q340" s="198" t="s">
        <v>247</v>
      </c>
      <c r="R340" s="195">
        <v>41711</v>
      </c>
      <c r="S340" s="195">
        <v>41759</v>
      </c>
      <c r="T340" s="197" t="str">
        <f t="shared" si="19"/>
        <v>N</v>
      </c>
      <c r="U340" s="183" t="s">
        <v>61</v>
      </c>
      <c r="V340" s="124" t="str">
        <f t="shared" si="18"/>
        <v>No</v>
      </c>
      <c r="W340" s="234"/>
    </row>
    <row r="341" spans="1:23" ht="62" x14ac:dyDescent="0.35">
      <c r="A341" s="115" t="s">
        <v>282</v>
      </c>
      <c r="B341" s="61"/>
      <c r="C341" s="19" t="s">
        <v>283</v>
      </c>
      <c r="D341" s="9" t="s">
        <v>331</v>
      </c>
      <c r="E341" s="10">
        <v>41673</v>
      </c>
      <c r="F341" s="262" t="str">
        <f>LOOKUP($J341,Lookups!$A$3:$A$18, Lookups!$C$3:$C$18)</f>
        <v>Closed</v>
      </c>
      <c r="G341" s="11" t="s">
        <v>306</v>
      </c>
      <c r="H341" s="11"/>
      <c r="I341" s="11" t="s">
        <v>230</v>
      </c>
      <c r="J341" s="11" t="s">
        <v>226</v>
      </c>
      <c r="K341" s="263" t="str">
        <f>LOOKUP(J341,Lookups!$A$3:$A$20,Lookups!$B$3:$B$20)</f>
        <v>Effective date</v>
      </c>
      <c r="L341" s="79">
        <v>41913</v>
      </c>
      <c r="M341" s="199"/>
      <c r="N341" s="200"/>
      <c r="O341" s="219" t="s">
        <v>330</v>
      </c>
      <c r="P341" s="219"/>
      <c r="Q341" s="198" t="s">
        <v>256</v>
      </c>
      <c r="R341" s="224"/>
      <c r="S341" s="224"/>
      <c r="T341" s="187" t="str">
        <f t="shared" si="19"/>
        <v xml:space="preserve"> </v>
      </c>
      <c r="U341" s="239" t="s">
        <v>61</v>
      </c>
      <c r="V341" s="124" t="str">
        <f t="shared" si="18"/>
        <v>No</v>
      </c>
      <c r="W341" s="234"/>
    </row>
    <row r="342" spans="1:23" ht="46.5" x14ac:dyDescent="0.35">
      <c r="A342" s="115" t="s">
        <v>483</v>
      </c>
      <c r="B342" s="61" t="s">
        <v>440</v>
      </c>
      <c r="C342" s="19" t="s">
        <v>259</v>
      </c>
      <c r="D342" s="9" t="s">
        <v>142</v>
      </c>
      <c r="E342" s="10">
        <v>41666</v>
      </c>
      <c r="F342" s="262" t="str">
        <f>LOOKUP($J342,Lookups!$A$3:$A$18, Lookups!$C$3:$C$18)</f>
        <v>Closed</v>
      </c>
      <c r="G342" s="11" t="s">
        <v>260</v>
      </c>
      <c r="H342" s="11"/>
      <c r="I342" s="11" t="s">
        <v>230</v>
      </c>
      <c r="J342" s="11" t="s">
        <v>226</v>
      </c>
      <c r="K342" s="263" t="str">
        <f>LOOKUP(J342,Lookups!$A$3:$A$20,Lookups!$B$3:$B$20)</f>
        <v>Effective date</v>
      </c>
      <c r="L342" s="79">
        <v>41712</v>
      </c>
      <c r="M342" s="199"/>
      <c r="N342" s="200"/>
      <c r="O342" s="219" t="s">
        <v>142</v>
      </c>
      <c r="P342" s="219"/>
      <c r="Q342" s="198" t="s">
        <v>162</v>
      </c>
      <c r="R342" s="198">
        <v>41712</v>
      </c>
      <c r="S342" s="198">
        <v>41712</v>
      </c>
      <c r="T342" s="197" t="str">
        <f t="shared" si="19"/>
        <v>Y</v>
      </c>
      <c r="U342" s="183" t="s">
        <v>61</v>
      </c>
      <c r="V342" s="124" t="str">
        <f t="shared" si="18"/>
        <v>No</v>
      </c>
      <c r="W342" s="125"/>
    </row>
    <row r="343" spans="1:23" ht="46.5" x14ac:dyDescent="0.35">
      <c r="A343" s="115" t="s">
        <v>484</v>
      </c>
      <c r="B343" s="61" t="s">
        <v>437</v>
      </c>
      <c r="C343" s="19" t="s">
        <v>349</v>
      </c>
      <c r="D343" s="9" t="s">
        <v>142</v>
      </c>
      <c r="E343" s="10">
        <v>41666</v>
      </c>
      <c r="F343" s="262" t="str">
        <f>LOOKUP($J343,Lookups!$A$3:$A$18, Lookups!$C$3:$C$18)</f>
        <v>Closed</v>
      </c>
      <c r="G343" s="11" t="s">
        <v>422</v>
      </c>
      <c r="H343" s="11"/>
      <c r="I343" s="11" t="s">
        <v>230</v>
      </c>
      <c r="J343" s="11" t="s">
        <v>226</v>
      </c>
      <c r="K343" s="263" t="str">
        <f>LOOKUP(J343,Lookups!$A$3:$A$20,Lookups!$B$3:$B$20)</f>
        <v>Effective date</v>
      </c>
      <c r="L343" s="79">
        <v>42076</v>
      </c>
      <c r="M343" s="199"/>
      <c r="N343" s="200"/>
      <c r="O343" s="219" t="s">
        <v>142</v>
      </c>
      <c r="P343" s="219"/>
      <c r="Q343" s="198" t="s">
        <v>154</v>
      </c>
      <c r="R343" s="195">
        <v>41984</v>
      </c>
      <c r="S343" s="195">
        <v>41975</v>
      </c>
      <c r="T343" s="197" t="str">
        <f t="shared" si="19"/>
        <v>Y</v>
      </c>
      <c r="U343" s="183" t="s">
        <v>61</v>
      </c>
      <c r="V343" s="124" t="str">
        <f t="shared" si="18"/>
        <v>No</v>
      </c>
      <c r="W343" s="234"/>
    </row>
    <row r="344" spans="1:23" ht="62" x14ac:dyDescent="0.35">
      <c r="A344" s="115" t="s">
        <v>179</v>
      </c>
      <c r="B344" s="61"/>
      <c r="C344" s="19" t="s">
        <v>376</v>
      </c>
      <c r="D344" s="9" t="s">
        <v>142</v>
      </c>
      <c r="E344" s="10">
        <v>41666</v>
      </c>
      <c r="F344" s="262" t="str">
        <f>LOOKUP($J344,Lookups!$A$3:$A$18, Lookups!$C$3:$C$18)</f>
        <v>Closed</v>
      </c>
      <c r="G344" s="11" t="s">
        <v>306</v>
      </c>
      <c r="H344" s="11"/>
      <c r="I344" s="11" t="s">
        <v>230</v>
      </c>
      <c r="J344" s="11" t="s">
        <v>226</v>
      </c>
      <c r="K344" s="263" t="str">
        <f>LOOKUP(J344,Lookups!$A$3:$A$20,Lookups!$B$3:$B$20)</f>
        <v>Effective date</v>
      </c>
      <c r="L344" s="79">
        <v>41913</v>
      </c>
      <c r="M344" s="199"/>
      <c r="N344" s="200"/>
      <c r="O344" s="219" t="s">
        <v>142</v>
      </c>
      <c r="P344" s="219"/>
      <c r="Q344" s="198" t="s">
        <v>257</v>
      </c>
      <c r="R344" s="198"/>
      <c r="S344" s="198"/>
      <c r="T344" s="197" t="str">
        <f t="shared" si="19"/>
        <v xml:space="preserve"> </v>
      </c>
      <c r="U344" s="183" t="s">
        <v>61</v>
      </c>
      <c r="V344" s="124" t="str">
        <f t="shared" si="18"/>
        <v>No</v>
      </c>
      <c r="W344" s="125"/>
    </row>
    <row r="345" spans="1:23" ht="46.5" x14ac:dyDescent="0.35">
      <c r="A345" s="115" t="s">
        <v>347</v>
      </c>
      <c r="B345" s="61"/>
      <c r="C345" s="19" t="s">
        <v>348</v>
      </c>
      <c r="D345" s="9" t="s">
        <v>342</v>
      </c>
      <c r="E345" s="10">
        <v>41642</v>
      </c>
      <c r="F345" s="262" t="str">
        <f>LOOKUP($J345,Lookups!$A$3:$A$18, Lookups!$C$3:$C$18)</f>
        <v>Closed</v>
      </c>
      <c r="G345" s="11" t="s">
        <v>306</v>
      </c>
      <c r="H345" s="11"/>
      <c r="I345" s="11" t="s">
        <v>230</v>
      </c>
      <c r="J345" s="11" t="s">
        <v>226</v>
      </c>
      <c r="K345" s="263" t="str">
        <f>LOOKUP(J345,Lookups!$A$3:$A$20,Lookups!$B$3:$B$20)</f>
        <v>Effective date</v>
      </c>
      <c r="L345" s="79">
        <v>41950</v>
      </c>
      <c r="M345" s="199"/>
      <c r="N345" s="200"/>
      <c r="O345" s="219" t="s">
        <v>141</v>
      </c>
      <c r="P345" s="219"/>
      <c r="Q345" s="198" t="s">
        <v>247</v>
      </c>
      <c r="R345" s="198"/>
      <c r="S345" s="198"/>
      <c r="T345" s="197" t="str">
        <f t="shared" si="19"/>
        <v xml:space="preserve"> </v>
      </c>
      <c r="U345" s="238" t="s">
        <v>128</v>
      </c>
      <c r="V345" s="124" t="str">
        <f t="shared" si="18"/>
        <v>No</v>
      </c>
      <c r="W345" s="234"/>
    </row>
    <row r="346" spans="1:23" ht="62" x14ac:dyDescent="0.35">
      <c r="A346" s="115" t="s">
        <v>485</v>
      </c>
      <c r="B346" s="61" t="s">
        <v>437</v>
      </c>
      <c r="C346" s="19" t="s">
        <v>346</v>
      </c>
      <c r="D346" s="9" t="s">
        <v>330</v>
      </c>
      <c r="E346" s="10">
        <v>41638</v>
      </c>
      <c r="F346" s="262" t="str">
        <f>LOOKUP($J346,Lookups!$A$3:$A$18, Lookups!$C$3:$C$18)</f>
        <v>Closed</v>
      </c>
      <c r="G346" s="11" t="s">
        <v>422</v>
      </c>
      <c r="H346" s="11"/>
      <c r="I346" s="11" t="s">
        <v>344</v>
      </c>
      <c r="J346" s="11" t="s">
        <v>226</v>
      </c>
      <c r="K346" s="263" t="str">
        <f>LOOKUP(J346,Lookups!$A$3:$A$20,Lookups!$B$3:$B$20)</f>
        <v>Effective date</v>
      </c>
      <c r="L346" s="79">
        <v>41730</v>
      </c>
      <c r="M346" s="199"/>
      <c r="N346" s="200"/>
      <c r="O346" s="219" t="s">
        <v>330</v>
      </c>
      <c r="P346" s="219"/>
      <c r="Q346" s="198" t="s">
        <v>258</v>
      </c>
      <c r="R346" s="198"/>
      <c r="S346" s="198"/>
      <c r="T346" s="197" t="str">
        <f t="shared" si="19"/>
        <v xml:space="preserve"> </v>
      </c>
      <c r="U346" s="183" t="s">
        <v>61</v>
      </c>
      <c r="V346" s="124" t="str">
        <f t="shared" si="18"/>
        <v>No</v>
      </c>
      <c r="W346" s="234"/>
    </row>
    <row r="347" spans="1:23" ht="46.5" x14ac:dyDescent="0.35">
      <c r="A347" s="115" t="s">
        <v>486</v>
      </c>
      <c r="B347" s="61" t="s">
        <v>437</v>
      </c>
      <c r="C347" s="19" t="s">
        <v>178</v>
      </c>
      <c r="D347" s="9" t="s">
        <v>236</v>
      </c>
      <c r="E347" s="10">
        <v>41631</v>
      </c>
      <c r="F347" s="262" t="str">
        <f>LOOKUP($J347,Lookups!$A$3:$A$18, Lookups!$C$3:$C$18)</f>
        <v>Closed</v>
      </c>
      <c r="G347" s="11" t="s">
        <v>422</v>
      </c>
      <c r="H347" s="11"/>
      <c r="I347" s="11" t="s">
        <v>230</v>
      </c>
      <c r="J347" s="11" t="s">
        <v>226</v>
      </c>
      <c r="K347" s="263" t="str">
        <f>LOOKUP(J347,Lookups!$A$3:$A$20,Lookups!$B$3:$B$20)</f>
        <v>Effective date</v>
      </c>
      <c r="L347" s="79">
        <v>41831</v>
      </c>
      <c r="M347" s="199"/>
      <c r="N347" s="200"/>
      <c r="O347" s="219" t="s">
        <v>330</v>
      </c>
      <c r="P347" s="219"/>
      <c r="Q347" s="198" t="s">
        <v>245</v>
      </c>
      <c r="R347" s="195">
        <v>41799</v>
      </c>
      <c r="S347" s="195">
        <v>41737</v>
      </c>
      <c r="T347" s="197" t="str">
        <f t="shared" si="19"/>
        <v>Y</v>
      </c>
      <c r="U347" s="183" t="s">
        <v>61</v>
      </c>
      <c r="V347" s="124" t="str">
        <f t="shared" si="18"/>
        <v>No</v>
      </c>
      <c r="W347" s="234"/>
    </row>
    <row r="348" spans="1:23" ht="77.5" x14ac:dyDescent="0.35">
      <c r="A348" s="115" t="s">
        <v>487</v>
      </c>
      <c r="B348" s="61" t="s">
        <v>437</v>
      </c>
      <c r="C348" s="19" t="s">
        <v>393</v>
      </c>
      <c r="D348" s="9" t="s">
        <v>330</v>
      </c>
      <c r="E348" s="10">
        <v>41618</v>
      </c>
      <c r="F348" s="262" t="str">
        <f>LOOKUP($J348,Lookups!$A$3:$A$18, Lookups!$C$3:$C$18)</f>
        <v>Closed</v>
      </c>
      <c r="G348" s="11" t="s">
        <v>422</v>
      </c>
      <c r="H348" s="11"/>
      <c r="I348" s="11" t="s">
        <v>230</v>
      </c>
      <c r="J348" s="11" t="s">
        <v>226</v>
      </c>
      <c r="K348" s="263" t="str">
        <f>LOOKUP(J348,Lookups!$A$3:$A$20,Lookups!$B$3:$B$20)</f>
        <v>Effective date</v>
      </c>
      <c r="L348" s="79">
        <v>41799</v>
      </c>
      <c r="M348" s="199"/>
      <c r="N348" s="200"/>
      <c r="O348" s="219" t="s">
        <v>330</v>
      </c>
      <c r="P348" s="219"/>
      <c r="Q348" s="198" t="s">
        <v>177</v>
      </c>
      <c r="R348" s="195"/>
      <c r="S348" s="195"/>
      <c r="T348" s="197" t="str">
        <f t="shared" si="19"/>
        <v xml:space="preserve"> </v>
      </c>
      <c r="U348" s="238" t="s">
        <v>128</v>
      </c>
      <c r="V348" s="124" t="str">
        <f t="shared" si="18"/>
        <v>No</v>
      </c>
      <c r="W348" s="234"/>
    </row>
    <row r="349" spans="1:23" ht="46.5" x14ac:dyDescent="0.35">
      <c r="A349" s="115" t="s">
        <v>271</v>
      </c>
      <c r="B349" s="61" t="s">
        <v>442</v>
      </c>
      <c r="C349" s="19" t="s">
        <v>272</v>
      </c>
      <c r="D349" s="9" t="s">
        <v>342</v>
      </c>
      <c r="E349" s="10">
        <v>41760</v>
      </c>
      <c r="F349" s="262" t="str">
        <f>LOOKUP($J349,Lookups!$A$3:$A$18, Lookups!$C$3:$C$18)</f>
        <v>Closed</v>
      </c>
      <c r="G349" s="11" t="s">
        <v>306</v>
      </c>
      <c r="H349" s="11"/>
      <c r="I349" s="11" t="s">
        <v>318</v>
      </c>
      <c r="J349" s="11" t="s">
        <v>310</v>
      </c>
      <c r="K349" s="263" t="str">
        <f>LOOKUP(J349,Lookups!$A$3:$A$20,Lookups!$B$3:$B$20)</f>
        <v>End of process</v>
      </c>
      <c r="L349" s="79">
        <v>41963</v>
      </c>
      <c r="M349" s="199"/>
      <c r="N349" s="200"/>
      <c r="O349" s="219" t="s">
        <v>142</v>
      </c>
      <c r="P349" s="219"/>
      <c r="Q349" s="198" t="s">
        <v>7</v>
      </c>
      <c r="R349" s="195">
        <v>41949</v>
      </c>
      <c r="S349" s="195">
        <v>41955</v>
      </c>
      <c r="T349" s="197" t="str">
        <f t="shared" si="19"/>
        <v>N</v>
      </c>
      <c r="U349" s="183" t="s">
        <v>128</v>
      </c>
      <c r="V349" s="124" t="str">
        <f t="shared" si="18"/>
        <v>No</v>
      </c>
      <c r="W349" s="234"/>
    </row>
    <row r="350" spans="1:23" ht="46.5" x14ac:dyDescent="0.35">
      <c r="A350" s="115" t="s">
        <v>271</v>
      </c>
      <c r="B350" s="61"/>
      <c r="C350" s="19" t="s">
        <v>272</v>
      </c>
      <c r="D350" s="9" t="s">
        <v>333</v>
      </c>
      <c r="E350" s="10">
        <v>41596</v>
      </c>
      <c r="F350" s="262" t="str">
        <f>LOOKUP($J350,Lookups!$A$3:$A$18, Lookups!$C$3:$C$18)</f>
        <v>Closed</v>
      </c>
      <c r="G350" s="11" t="s">
        <v>306</v>
      </c>
      <c r="H350" s="11"/>
      <c r="I350" s="11" t="s">
        <v>318</v>
      </c>
      <c r="J350" s="11" t="s">
        <v>226</v>
      </c>
      <c r="K350" s="263" t="str">
        <f>LOOKUP(J350,Lookups!$A$3:$A$20,Lookups!$B$3:$B$20)</f>
        <v>Effective date</v>
      </c>
      <c r="L350" s="79" t="s">
        <v>135</v>
      </c>
      <c r="M350" s="199"/>
      <c r="N350" s="200"/>
      <c r="O350" s="219" t="s">
        <v>142</v>
      </c>
      <c r="P350" s="219"/>
      <c r="Q350" s="198" t="s">
        <v>8</v>
      </c>
      <c r="R350" s="195">
        <v>41772</v>
      </c>
      <c r="S350" s="195">
        <v>41773</v>
      </c>
      <c r="T350" s="197" t="str">
        <f t="shared" si="19"/>
        <v>N</v>
      </c>
      <c r="U350" s="238" t="s">
        <v>128</v>
      </c>
      <c r="V350" s="124" t="str">
        <f t="shared" si="18"/>
        <v>No</v>
      </c>
      <c r="W350" s="234"/>
    </row>
    <row r="351" spans="1:23" ht="46.5" x14ac:dyDescent="0.35">
      <c r="A351" s="115" t="s">
        <v>488</v>
      </c>
      <c r="B351" s="61" t="s">
        <v>437</v>
      </c>
      <c r="C351" s="19" t="s">
        <v>385</v>
      </c>
      <c r="D351" s="9" t="s">
        <v>234</v>
      </c>
      <c r="E351" s="10">
        <v>41589</v>
      </c>
      <c r="F351" s="262" t="str">
        <f>LOOKUP($J351,Lookups!$A$3:$A$18, Lookups!$C$3:$C$18)</f>
        <v>Closed</v>
      </c>
      <c r="G351" s="11" t="s">
        <v>422</v>
      </c>
      <c r="H351" s="11"/>
      <c r="I351" s="11" t="s">
        <v>230</v>
      </c>
      <c r="J351" s="11" t="s">
        <v>226</v>
      </c>
      <c r="K351" s="263" t="str">
        <f>LOOKUP(J351,Lookups!$A$3:$A$20,Lookups!$B$3:$B$20)</f>
        <v>Effective date</v>
      </c>
      <c r="L351" s="79">
        <v>41897</v>
      </c>
      <c r="M351" s="199"/>
      <c r="N351" s="200"/>
      <c r="O351" s="219" t="s">
        <v>330</v>
      </c>
      <c r="P351" s="219"/>
      <c r="Q351" s="198" t="s">
        <v>97</v>
      </c>
      <c r="R351" s="195">
        <v>41830</v>
      </c>
      <c r="S351" s="195">
        <v>41828</v>
      </c>
      <c r="T351" s="197" t="str">
        <f t="shared" si="19"/>
        <v>Y</v>
      </c>
      <c r="U351" s="183" t="s">
        <v>61</v>
      </c>
      <c r="V351" s="124" t="str">
        <f t="shared" si="18"/>
        <v>No</v>
      </c>
      <c r="W351" s="125"/>
    </row>
    <row r="352" spans="1:23" ht="46.5" x14ac:dyDescent="0.35">
      <c r="A352" s="115" t="s">
        <v>489</v>
      </c>
      <c r="B352" s="61" t="s">
        <v>437</v>
      </c>
      <c r="C352" s="19" t="s">
        <v>270</v>
      </c>
      <c r="D352" s="9" t="s">
        <v>300</v>
      </c>
      <c r="E352" s="10">
        <v>41586</v>
      </c>
      <c r="F352" s="262" t="str">
        <f>LOOKUP($J352,Lookups!$A$3:$A$18, Lookups!$C$3:$C$18)</f>
        <v>Closed</v>
      </c>
      <c r="G352" s="11" t="s">
        <v>422</v>
      </c>
      <c r="H352" s="11"/>
      <c r="I352" s="11" t="s">
        <v>319</v>
      </c>
      <c r="J352" s="11" t="s">
        <v>226</v>
      </c>
      <c r="K352" s="263" t="str">
        <f>LOOKUP(J352,Lookups!$A$3:$A$20,Lookups!$B$3:$B$20)</f>
        <v>Effective date</v>
      </c>
      <c r="L352" s="79">
        <v>41758</v>
      </c>
      <c r="M352" s="199"/>
      <c r="N352" s="200"/>
      <c r="O352" s="219" t="s">
        <v>219</v>
      </c>
      <c r="P352" s="219"/>
      <c r="Q352" s="198" t="s">
        <v>98</v>
      </c>
      <c r="R352" s="198"/>
      <c r="S352" s="198"/>
      <c r="T352" s="197" t="str">
        <f t="shared" si="19"/>
        <v xml:space="preserve"> </v>
      </c>
      <c r="U352" s="238" t="s">
        <v>128</v>
      </c>
      <c r="V352" s="124" t="str">
        <f t="shared" si="18"/>
        <v>No</v>
      </c>
      <c r="W352" s="234"/>
    </row>
    <row r="353" spans="1:23" ht="31" x14ac:dyDescent="0.35">
      <c r="A353" s="115" t="s">
        <v>189</v>
      </c>
      <c r="B353" s="61"/>
      <c r="C353" s="19" t="s">
        <v>190</v>
      </c>
      <c r="D353" s="9" t="s">
        <v>191</v>
      </c>
      <c r="E353" s="10">
        <v>41551</v>
      </c>
      <c r="F353" s="262" t="str">
        <f>LOOKUP($J353,Lookups!$A$3:$A$18, Lookups!$C$3:$C$18)</f>
        <v>Closed</v>
      </c>
      <c r="G353" s="11" t="s">
        <v>306</v>
      </c>
      <c r="H353" s="11"/>
      <c r="I353" s="11" t="s">
        <v>230</v>
      </c>
      <c r="J353" s="11" t="s">
        <v>419</v>
      </c>
      <c r="K353" s="263" t="str">
        <f>LOOKUP(J353,Lookups!$A$3:$A$20,Lookups!$B$3:$B$20)</f>
        <v>End of process</v>
      </c>
      <c r="L353" s="79">
        <v>41898</v>
      </c>
      <c r="M353" s="199"/>
      <c r="N353" s="200"/>
      <c r="O353" s="219" t="s">
        <v>141</v>
      </c>
      <c r="P353" s="219"/>
      <c r="Q353" s="198" t="s">
        <v>99</v>
      </c>
      <c r="R353" s="195"/>
      <c r="S353" s="195"/>
      <c r="T353" s="197" t="str">
        <f t="shared" si="19"/>
        <v xml:space="preserve"> </v>
      </c>
      <c r="U353" s="183" t="s">
        <v>61</v>
      </c>
      <c r="V353" s="124" t="str">
        <f t="shared" si="18"/>
        <v>No</v>
      </c>
      <c r="W353" s="125"/>
    </row>
    <row r="354" spans="1:23" ht="46.5" x14ac:dyDescent="0.35">
      <c r="A354" s="115" t="s">
        <v>490</v>
      </c>
      <c r="B354" s="61" t="s">
        <v>437</v>
      </c>
      <c r="C354" s="19" t="s">
        <v>188</v>
      </c>
      <c r="D354" s="9" t="s">
        <v>342</v>
      </c>
      <c r="E354" s="10">
        <v>41551</v>
      </c>
      <c r="F354" s="262" t="str">
        <f>LOOKUP($J354,Lookups!$A$3:$A$18, Lookups!$C$3:$C$18)</f>
        <v>Closed</v>
      </c>
      <c r="G354" s="11" t="s">
        <v>422</v>
      </c>
      <c r="H354" s="11"/>
      <c r="I354" s="11" t="s">
        <v>230</v>
      </c>
      <c r="J354" s="11" t="s">
        <v>226</v>
      </c>
      <c r="K354" s="263" t="str">
        <f>LOOKUP(J354,Lookups!$A$3:$A$20,Lookups!$B$3:$B$20)</f>
        <v>Effective date</v>
      </c>
      <c r="L354" s="79">
        <v>42018</v>
      </c>
      <c r="M354" s="199"/>
      <c r="N354" s="200"/>
      <c r="O354" s="219" t="s">
        <v>330</v>
      </c>
      <c r="P354" s="219"/>
      <c r="Q354" s="198" t="s">
        <v>7</v>
      </c>
      <c r="R354" s="195">
        <v>41949</v>
      </c>
      <c r="S354" s="195">
        <v>41934</v>
      </c>
      <c r="T354" s="197" t="str">
        <f t="shared" si="19"/>
        <v>Y</v>
      </c>
      <c r="U354" s="183" t="s">
        <v>61</v>
      </c>
      <c r="V354" s="124" t="str">
        <f t="shared" si="18"/>
        <v>No</v>
      </c>
      <c r="W354" s="125"/>
    </row>
    <row r="355" spans="1:23" ht="31" x14ac:dyDescent="0.35">
      <c r="A355" s="115" t="s">
        <v>186</v>
      </c>
      <c r="B355" s="61"/>
      <c r="C355" s="19" t="s">
        <v>187</v>
      </c>
      <c r="D355" s="9" t="s">
        <v>337</v>
      </c>
      <c r="E355" s="10">
        <v>41548</v>
      </c>
      <c r="F355" s="262" t="str">
        <f>LOOKUP($J355,Lookups!$A$3:$A$18, Lookups!$C$3:$C$18)</f>
        <v>Closed</v>
      </c>
      <c r="G355" s="11" t="s">
        <v>306</v>
      </c>
      <c r="H355" s="11"/>
      <c r="I355" s="11" t="s">
        <v>230</v>
      </c>
      <c r="J355" s="11" t="s">
        <v>419</v>
      </c>
      <c r="K355" s="263" t="str">
        <f>LOOKUP(J355,Lookups!$A$3:$A$20,Lookups!$B$3:$B$20)</f>
        <v>End of process</v>
      </c>
      <c r="L355" s="79">
        <v>42359</v>
      </c>
      <c r="M355" s="199"/>
      <c r="N355" s="200"/>
      <c r="O355" s="219" t="s">
        <v>330</v>
      </c>
      <c r="P355" s="219"/>
      <c r="Q355" s="177" t="s">
        <v>434</v>
      </c>
      <c r="R355" s="228"/>
      <c r="S355" s="228"/>
      <c r="T355" s="187" t="str">
        <f t="shared" si="19"/>
        <v xml:space="preserve"> </v>
      </c>
      <c r="U355" s="239" t="s">
        <v>61</v>
      </c>
      <c r="V355" s="124" t="str">
        <f t="shared" si="18"/>
        <v>No</v>
      </c>
      <c r="W355" s="125"/>
    </row>
    <row r="356" spans="1:23" ht="46.5" x14ac:dyDescent="0.35">
      <c r="A356" s="115" t="s">
        <v>243</v>
      </c>
      <c r="B356" s="61"/>
      <c r="C356" s="19" t="s">
        <v>242</v>
      </c>
      <c r="D356" s="9" t="s">
        <v>330</v>
      </c>
      <c r="E356" s="10">
        <v>41548</v>
      </c>
      <c r="F356" s="262" t="str">
        <f>LOOKUP($J356,Lookups!$A$3:$A$18, Lookups!$C$3:$C$18)</f>
        <v>Closed</v>
      </c>
      <c r="G356" s="11" t="s">
        <v>306</v>
      </c>
      <c r="H356" s="11"/>
      <c r="I356" s="11" t="s">
        <v>318</v>
      </c>
      <c r="J356" s="11" t="s">
        <v>226</v>
      </c>
      <c r="K356" s="263" t="str">
        <f>LOOKUP(J356,Lookups!$A$3:$A$20,Lookups!$B$3:$B$20)</f>
        <v>Effective date</v>
      </c>
      <c r="L356" s="79">
        <v>42020</v>
      </c>
      <c r="M356" s="199"/>
      <c r="N356" s="200"/>
      <c r="O356" s="219" t="s">
        <v>330</v>
      </c>
      <c r="P356" s="219"/>
      <c r="Q356" s="198" t="s">
        <v>100</v>
      </c>
      <c r="R356" s="195">
        <v>41585</v>
      </c>
      <c r="S356" s="195">
        <v>41674</v>
      </c>
      <c r="T356" s="197" t="str">
        <f t="shared" si="19"/>
        <v>N</v>
      </c>
      <c r="U356" s="183" t="s">
        <v>61</v>
      </c>
      <c r="V356" s="124" t="str">
        <f t="shared" si="18"/>
        <v>No</v>
      </c>
      <c r="W356" s="125"/>
    </row>
    <row r="357" spans="1:23" ht="93" x14ac:dyDescent="0.35">
      <c r="A357" s="115" t="s">
        <v>241</v>
      </c>
      <c r="B357" s="61" t="s">
        <v>444</v>
      </c>
      <c r="C357" s="19" t="s">
        <v>405</v>
      </c>
      <c r="D357" s="9" t="s">
        <v>191</v>
      </c>
      <c r="E357" s="10">
        <v>41813</v>
      </c>
      <c r="F357" s="262" t="str">
        <f>LOOKUP($J357,Lookups!$A$3:$A$18, Lookups!$C$3:$C$18)</f>
        <v>Closed</v>
      </c>
      <c r="G357" s="11" t="s">
        <v>306</v>
      </c>
      <c r="H357" s="11"/>
      <c r="I357" s="11" t="s">
        <v>230</v>
      </c>
      <c r="J357" s="11" t="s">
        <v>226</v>
      </c>
      <c r="K357" s="263" t="str">
        <f>LOOKUP(J357,Lookups!$A$3:$A$20,Lookups!$B$3:$B$20)</f>
        <v>Effective date</v>
      </c>
      <c r="L357" s="79">
        <v>42461</v>
      </c>
      <c r="M357" s="199"/>
      <c r="N357" s="200"/>
      <c r="O357" s="219" t="s">
        <v>330</v>
      </c>
      <c r="P357" s="219"/>
      <c r="Q357" s="198" t="s">
        <v>113</v>
      </c>
      <c r="R357" s="195">
        <v>41921</v>
      </c>
      <c r="S357" s="195">
        <v>41877</v>
      </c>
      <c r="T357" s="197" t="str">
        <f t="shared" si="19"/>
        <v>Y</v>
      </c>
      <c r="U357" s="183" t="s">
        <v>61</v>
      </c>
      <c r="V357" s="124" t="str">
        <f t="shared" si="18"/>
        <v>No</v>
      </c>
      <c r="W357" s="241" t="s">
        <v>127</v>
      </c>
    </row>
    <row r="358" spans="1:23" ht="46.5" x14ac:dyDescent="0.35">
      <c r="A358" s="115" t="s">
        <v>241</v>
      </c>
      <c r="B358" s="61" t="s">
        <v>442</v>
      </c>
      <c r="C358" s="19" t="s">
        <v>405</v>
      </c>
      <c r="D358" s="9" t="s">
        <v>191</v>
      </c>
      <c r="E358" s="10">
        <v>41813</v>
      </c>
      <c r="F358" s="262" t="str">
        <f>LOOKUP($J358,Lookups!$A$3:$A$18, Lookups!$C$3:$C$18)</f>
        <v>Closed</v>
      </c>
      <c r="G358" s="11" t="s">
        <v>306</v>
      </c>
      <c r="H358" s="11"/>
      <c r="I358" s="11" t="s">
        <v>230</v>
      </c>
      <c r="J358" s="11" t="s">
        <v>419</v>
      </c>
      <c r="K358" s="263" t="str">
        <f>LOOKUP(J358,Lookups!$A$3:$A$20,Lookups!$B$3:$B$20)</f>
        <v>End of process</v>
      </c>
      <c r="L358" s="79">
        <v>42054</v>
      </c>
      <c r="M358" s="199"/>
      <c r="N358" s="200"/>
      <c r="O358" s="219" t="s">
        <v>330</v>
      </c>
      <c r="P358" s="219"/>
      <c r="Q358" s="198" t="s">
        <v>161</v>
      </c>
      <c r="R358" s="195">
        <v>41921</v>
      </c>
      <c r="S358" s="195">
        <v>41877</v>
      </c>
      <c r="T358" s="197" t="str">
        <f t="shared" si="19"/>
        <v>Y</v>
      </c>
      <c r="U358" s="183" t="s">
        <v>128</v>
      </c>
      <c r="V358" s="124" t="str">
        <f t="shared" si="18"/>
        <v>No</v>
      </c>
      <c r="W358" s="125"/>
    </row>
    <row r="359" spans="1:23" ht="46.5" x14ac:dyDescent="0.35">
      <c r="A359" s="115" t="s">
        <v>241</v>
      </c>
      <c r="B359" s="61"/>
      <c r="C359" s="19" t="s">
        <v>240</v>
      </c>
      <c r="D359" s="9" t="s">
        <v>330</v>
      </c>
      <c r="E359" s="10">
        <v>41548</v>
      </c>
      <c r="F359" s="262" t="str">
        <f>LOOKUP($J359,Lookups!$A$3:$A$18, Lookups!$C$3:$C$18)</f>
        <v>Closed</v>
      </c>
      <c r="G359" s="11" t="s">
        <v>306</v>
      </c>
      <c r="H359" s="11"/>
      <c r="I359" s="11" t="s">
        <v>230</v>
      </c>
      <c r="J359" s="11" t="s">
        <v>310</v>
      </c>
      <c r="K359" s="263" t="str">
        <f>LOOKUP(J359,Lookups!$A$3:$A$20,Lookups!$B$3:$B$20)</f>
        <v>End of process</v>
      </c>
      <c r="L359" s="79">
        <v>42089</v>
      </c>
      <c r="M359" s="199"/>
      <c r="N359" s="200"/>
      <c r="O359" s="219" t="s">
        <v>330</v>
      </c>
      <c r="P359" s="219"/>
      <c r="Q359" s="198" t="s">
        <v>245</v>
      </c>
      <c r="R359" s="195">
        <v>41795</v>
      </c>
      <c r="S359" s="195">
        <v>41778</v>
      </c>
      <c r="T359" s="197" t="str">
        <f t="shared" si="19"/>
        <v>Y</v>
      </c>
      <c r="U359" s="183" t="s">
        <v>61</v>
      </c>
      <c r="V359" s="124" t="str">
        <f t="shared" ref="V359:V375" si="20">IF(AND(F359="Live",K359="Ofgem decision"),"Yes","No")</f>
        <v>No</v>
      </c>
      <c r="W359" s="234"/>
    </row>
    <row r="360" spans="1:23" ht="62" x14ac:dyDescent="0.35">
      <c r="A360" s="115" t="s">
        <v>491</v>
      </c>
      <c r="B360" s="61" t="s">
        <v>443</v>
      </c>
      <c r="C360" s="18" t="s">
        <v>239</v>
      </c>
      <c r="D360" s="9" t="s">
        <v>331</v>
      </c>
      <c r="E360" s="10">
        <v>41544</v>
      </c>
      <c r="F360" s="262" t="str">
        <f>LOOKUP($J360,Lookups!$A$3:$A$18, Lookups!$C$3:$C$18)</f>
        <v>Closed</v>
      </c>
      <c r="G360" s="11" t="s">
        <v>306</v>
      </c>
      <c r="H360" s="11"/>
      <c r="I360" s="11" t="s">
        <v>319</v>
      </c>
      <c r="J360" s="11" t="s">
        <v>226</v>
      </c>
      <c r="K360" s="263" t="str">
        <f>LOOKUP(J360,Lookups!$A$3:$A$20,Lookups!$B$3:$B$20)</f>
        <v>Effective date</v>
      </c>
      <c r="L360" s="79">
        <v>42037</v>
      </c>
      <c r="M360" s="199"/>
      <c r="N360" s="200"/>
      <c r="O360" s="219" t="s">
        <v>219</v>
      </c>
      <c r="P360" s="219"/>
      <c r="Q360" s="198" t="s">
        <v>114</v>
      </c>
      <c r="R360" s="195"/>
      <c r="S360" s="195"/>
      <c r="T360" s="197" t="str">
        <f t="shared" si="19"/>
        <v xml:space="preserve"> </v>
      </c>
      <c r="U360" s="183" t="s">
        <v>61</v>
      </c>
      <c r="V360" s="124" t="str">
        <f t="shared" si="20"/>
        <v>No</v>
      </c>
      <c r="W360" s="125"/>
    </row>
    <row r="361" spans="1:23" ht="62" x14ac:dyDescent="0.35">
      <c r="A361" s="115" t="s">
        <v>183</v>
      </c>
      <c r="B361" s="61"/>
      <c r="C361" s="18" t="s">
        <v>184</v>
      </c>
      <c r="D361" s="9" t="s">
        <v>141</v>
      </c>
      <c r="E361" s="10">
        <v>41523</v>
      </c>
      <c r="F361" s="262" t="str">
        <f>LOOKUP($J361,Lookups!$A$3:$A$18, Lookups!$C$3:$C$18)</f>
        <v>Closed</v>
      </c>
      <c r="G361" s="11" t="s">
        <v>401</v>
      </c>
      <c r="H361" s="11"/>
      <c r="I361" s="11" t="s">
        <v>230</v>
      </c>
      <c r="J361" s="11" t="s">
        <v>226</v>
      </c>
      <c r="K361" s="263" t="str">
        <f>LOOKUP(J361,Lookups!$A$3:$A$20,Lookups!$B$3:$B$20)</f>
        <v>Effective date</v>
      </c>
      <c r="L361" s="79">
        <v>41578</v>
      </c>
      <c r="M361" s="199"/>
      <c r="N361" s="200"/>
      <c r="O361" s="219" t="s">
        <v>141</v>
      </c>
      <c r="P361" s="219"/>
      <c r="Q361" s="198" t="s">
        <v>115</v>
      </c>
      <c r="R361" s="242"/>
      <c r="S361" s="242"/>
      <c r="T361" s="197" t="str">
        <f t="shared" si="19"/>
        <v xml:space="preserve"> </v>
      </c>
      <c r="U361" s="183" t="s">
        <v>61</v>
      </c>
      <c r="V361" s="124" t="str">
        <f t="shared" si="20"/>
        <v>No</v>
      </c>
      <c r="W361" s="125"/>
    </row>
    <row r="362" spans="1:23" ht="46.5" x14ac:dyDescent="0.35">
      <c r="A362" s="115" t="s">
        <v>492</v>
      </c>
      <c r="B362" s="61" t="s">
        <v>437</v>
      </c>
      <c r="C362" s="18" t="s">
        <v>185</v>
      </c>
      <c r="D362" s="9" t="s">
        <v>331</v>
      </c>
      <c r="E362" s="10">
        <v>41488</v>
      </c>
      <c r="F362" s="262" t="str">
        <f>LOOKUP($J362,Lookups!$A$3:$A$18, Lookups!$C$3:$C$18)</f>
        <v>Closed</v>
      </c>
      <c r="G362" s="11" t="s">
        <v>422</v>
      </c>
      <c r="H362" s="11"/>
      <c r="I362" s="11" t="s">
        <v>230</v>
      </c>
      <c r="J362" s="11" t="s">
        <v>226</v>
      </c>
      <c r="K362" s="263" t="str">
        <f>LOOKUP(J362,Lookups!$A$3:$A$20,Lookups!$B$3:$B$20)</f>
        <v>Effective date</v>
      </c>
      <c r="L362" s="79">
        <v>41712</v>
      </c>
      <c r="M362" s="199"/>
      <c r="N362" s="200"/>
      <c r="O362" s="219" t="s">
        <v>141</v>
      </c>
      <c r="P362" s="219"/>
      <c r="Q362" s="198" t="s">
        <v>98</v>
      </c>
      <c r="R362" s="242"/>
      <c r="S362" s="242"/>
      <c r="T362" s="197" t="str">
        <f t="shared" si="19"/>
        <v xml:space="preserve"> </v>
      </c>
      <c r="U362" s="183" t="s">
        <v>61</v>
      </c>
      <c r="V362" s="124" t="str">
        <f t="shared" si="20"/>
        <v>No</v>
      </c>
      <c r="W362" s="125"/>
    </row>
    <row r="363" spans="1:23" ht="46.5" x14ac:dyDescent="0.35">
      <c r="A363" s="115" t="s">
        <v>182</v>
      </c>
      <c r="B363" s="61"/>
      <c r="C363" s="18" t="s">
        <v>340</v>
      </c>
      <c r="D363" s="9" t="s">
        <v>141</v>
      </c>
      <c r="E363" s="10">
        <v>41487</v>
      </c>
      <c r="F363" s="262" t="str">
        <f>LOOKUP($J363,Lookups!$A$3:$A$18, Lookups!$C$3:$C$18)</f>
        <v>Closed</v>
      </c>
      <c r="G363" s="11" t="s">
        <v>306</v>
      </c>
      <c r="H363" s="11"/>
      <c r="I363" s="11" t="s">
        <v>229</v>
      </c>
      <c r="J363" s="11" t="s">
        <v>226</v>
      </c>
      <c r="K363" s="263" t="str">
        <f>LOOKUP(J363,Lookups!$A$3:$A$20,Lookups!$B$3:$B$20)</f>
        <v>Effective date</v>
      </c>
      <c r="L363" s="79">
        <v>41639</v>
      </c>
      <c r="M363" s="199"/>
      <c r="N363" s="200"/>
      <c r="O363" s="219" t="s">
        <v>141</v>
      </c>
      <c r="P363" s="219"/>
      <c r="Q363" s="198" t="s">
        <v>98</v>
      </c>
      <c r="R363" s="242"/>
      <c r="S363" s="242"/>
      <c r="T363" s="197" t="str">
        <f t="shared" si="19"/>
        <v xml:space="preserve"> </v>
      </c>
      <c r="U363" s="183" t="s">
        <v>61</v>
      </c>
      <c r="V363" s="124" t="str">
        <f t="shared" si="20"/>
        <v>No</v>
      </c>
      <c r="W363" s="234"/>
    </row>
    <row r="364" spans="1:23" ht="46.5" x14ac:dyDescent="0.35">
      <c r="A364" s="115" t="s">
        <v>153</v>
      </c>
      <c r="B364" s="61"/>
      <c r="C364" s="18" t="s">
        <v>237</v>
      </c>
      <c r="D364" s="9" t="s">
        <v>219</v>
      </c>
      <c r="E364" s="10">
        <v>41432</v>
      </c>
      <c r="F364" s="262" t="str">
        <f>LOOKUP($J364,Lookups!$A$3:$A$18, Lookups!$C$3:$C$18)</f>
        <v>Closed</v>
      </c>
      <c r="G364" s="11" t="s">
        <v>306</v>
      </c>
      <c r="H364" s="11"/>
      <c r="I364" s="11" t="s">
        <v>319</v>
      </c>
      <c r="J364" s="11" t="s">
        <v>226</v>
      </c>
      <c r="K364" s="263" t="str">
        <f>LOOKUP(J364,Lookups!$A$3:$A$20,Lookups!$B$3:$B$20)</f>
        <v>Effective date</v>
      </c>
      <c r="L364" s="79">
        <v>42278</v>
      </c>
      <c r="M364" s="199"/>
      <c r="N364" s="200"/>
      <c r="O364" s="219" t="s">
        <v>219</v>
      </c>
      <c r="P364" s="219"/>
      <c r="Q364" s="198" t="s">
        <v>98</v>
      </c>
      <c r="R364" s="242"/>
      <c r="S364" s="242"/>
      <c r="T364" s="197" t="str">
        <f t="shared" si="19"/>
        <v xml:space="preserve"> </v>
      </c>
      <c r="U364" s="183" t="s">
        <v>61</v>
      </c>
      <c r="V364" s="124" t="str">
        <f t="shared" si="20"/>
        <v>No</v>
      </c>
      <c r="W364" s="125"/>
    </row>
    <row r="365" spans="1:23" ht="46.5" x14ac:dyDescent="0.35">
      <c r="A365" s="115" t="s">
        <v>493</v>
      </c>
      <c r="B365" s="61" t="s">
        <v>437</v>
      </c>
      <c r="C365" s="17" t="s">
        <v>151</v>
      </c>
      <c r="D365" s="9" t="s">
        <v>219</v>
      </c>
      <c r="E365" s="10">
        <v>41432</v>
      </c>
      <c r="F365" s="262" t="str">
        <f>LOOKUP($J365,Lookups!$A$3:$A$18, Lookups!$C$3:$C$18)</f>
        <v>Closed</v>
      </c>
      <c r="G365" s="11" t="s">
        <v>422</v>
      </c>
      <c r="H365" s="11"/>
      <c r="I365" s="11" t="s">
        <v>345</v>
      </c>
      <c r="J365" s="11" t="s">
        <v>226</v>
      </c>
      <c r="K365" s="263" t="str">
        <f>LOOKUP(J365,Lookups!$A$3:$A$20,Lookups!$B$3:$B$20)</f>
        <v>Effective date</v>
      </c>
      <c r="L365" s="79">
        <v>41558</v>
      </c>
      <c r="M365" s="199"/>
      <c r="N365" s="200"/>
      <c r="O365" s="219" t="s">
        <v>219</v>
      </c>
      <c r="P365" s="219"/>
      <c r="Q365" s="198">
        <v>41445</v>
      </c>
      <c r="R365" s="242"/>
      <c r="S365" s="242"/>
      <c r="T365" s="197" t="str">
        <f t="shared" si="19"/>
        <v xml:space="preserve"> </v>
      </c>
      <c r="U365" s="183" t="s">
        <v>61</v>
      </c>
      <c r="V365" s="124" t="str">
        <f t="shared" si="20"/>
        <v>No</v>
      </c>
      <c r="W365" s="234"/>
    </row>
    <row r="366" spans="1:23" ht="46.5" x14ac:dyDescent="0.35">
      <c r="A366" s="115" t="s">
        <v>494</v>
      </c>
      <c r="B366" s="61" t="s">
        <v>437</v>
      </c>
      <c r="C366" s="17" t="s">
        <v>152</v>
      </c>
      <c r="D366" s="9" t="s">
        <v>219</v>
      </c>
      <c r="E366" s="10">
        <v>41432</v>
      </c>
      <c r="F366" s="262" t="str">
        <f>LOOKUP($J366,Lookups!$A$3:$A$18, Lookups!$C$3:$C$18)</f>
        <v>Closed</v>
      </c>
      <c r="G366" s="11" t="s">
        <v>422</v>
      </c>
      <c r="H366" s="11"/>
      <c r="I366" s="11" t="s">
        <v>345</v>
      </c>
      <c r="J366" s="11" t="s">
        <v>226</v>
      </c>
      <c r="K366" s="263" t="str">
        <f>LOOKUP(J366,Lookups!$A$3:$A$20,Lookups!$B$3:$B$20)</f>
        <v>Effective date</v>
      </c>
      <c r="L366" s="79">
        <v>41526</v>
      </c>
      <c r="M366" s="199"/>
      <c r="N366" s="200"/>
      <c r="O366" s="219" t="s">
        <v>219</v>
      </c>
      <c r="P366" s="219"/>
      <c r="Q366" s="198">
        <v>41445</v>
      </c>
      <c r="R366" s="242"/>
      <c r="S366" s="242"/>
      <c r="T366" s="197" t="str">
        <f t="shared" si="19"/>
        <v xml:space="preserve"> </v>
      </c>
      <c r="U366" s="183" t="s">
        <v>61</v>
      </c>
      <c r="V366" s="124" t="str">
        <f t="shared" si="20"/>
        <v>No</v>
      </c>
      <c r="W366" s="125"/>
    </row>
    <row r="367" spans="1:23" ht="46.5" x14ac:dyDescent="0.35">
      <c r="A367" s="115" t="s">
        <v>266</v>
      </c>
      <c r="B367" s="61"/>
      <c r="C367" s="16" t="s">
        <v>265</v>
      </c>
      <c r="D367" s="9" t="s">
        <v>141</v>
      </c>
      <c r="E367" s="10">
        <v>41432</v>
      </c>
      <c r="F367" s="262" t="str">
        <f>LOOKUP($J367,Lookups!$A$3:$A$18, Lookups!$C$3:$C$18)</f>
        <v>Closed</v>
      </c>
      <c r="G367" s="11" t="s">
        <v>306</v>
      </c>
      <c r="H367" s="11"/>
      <c r="I367" s="11" t="s">
        <v>230</v>
      </c>
      <c r="J367" s="11" t="s">
        <v>226</v>
      </c>
      <c r="K367" s="263" t="str">
        <f>LOOKUP(J367,Lookups!$A$3:$A$20,Lookups!$B$3:$B$20)</f>
        <v>Effective date</v>
      </c>
      <c r="L367" s="79">
        <v>42063</v>
      </c>
      <c r="M367" s="199"/>
      <c r="N367" s="200"/>
      <c r="O367" s="219" t="s">
        <v>141</v>
      </c>
      <c r="P367" s="219"/>
      <c r="Q367" s="198" t="s">
        <v>98</v>
      </c>
      <c r="R367" s="243"/>
      <c r="S367" s="243"/>
      <c r="T367" s="197" t="str">
        <f t="shared" si="19"/>
        <v xml:space="preserve"> </v>
      </c>
      <c r="U367" s="183" t="s">
        <v>61</v>
      </c>
      <c r="V367" s="124" t="str">
        <f t="shared" si="20"/>
        <v>No</v>
      </c>
      <c r="W367" s="125"/>
    </row>
    <row r="368" spans="1:23" ht="46.5" x14ac:dyDescent="0.35">
      <c r="A368" s="115" t="s">
        <v>495</v>
      </c>
      <c r="B368" s="61" t="s">
        <v>437</v>
      </c>
      <c r="C368" s="15" t="s">
        <v>332</v>
      </c>
      <c r="D368" s="9" t="s">
        <v>330</v>
      </c>
      <c r="E368" s="10">
        <v>41429</v>
      </c>
      <c r="F368" s="262" t="str">
        <f>LOOKUP($J368,Lookups!$A$3:$A$18, Lookups!$C$3:$C$18)</f>
        <v>Closed</v>
      </c>
      <c r="G368" s="11" t="s">
        <v>422</v>
      </c>
      <c r="H368" s="11"/>
      <c r="I368" s="11" t="s">
        <v>230</v>
      </c>
      <c r="J368" s="11" t="s">
        <v>226</v>
      </c>
      <c r="K368" s="263" t="str">
        <f>LOOKUP(J368,Lookups!$A$3:$A$20,Lookups!$B$3:$B$20)</f>
        <v>Effective date</v>
      </c>
      <c r="L368" s="79">
        <v>41621</v>
      </c>
      <c r="M368" s="199"/>
      <c r="N368" s="200"/>
      <c r="O368" s="219" t="s">
        <v>330</v>
      </c>
      <c r="P368" s="219"/>
      <c r="Q368" s="198">
        <v>41536</v>
      </c>
      <c r="R368" s="242"/>
      <c r="S368" s="242"/>
      <c r="T368" s="197" t="str">
        <f t="shared" si="19"/>
        <v xml:space="preserve"> </v>
      </c>
      <c r="U368" s="183" t="s">
        <v>61</v>
      </c>
      <c r="V368" s="124" t="str">
        <f t="shared" si="20"/>
        <v>No</v>
      </c>
    </row>
    <row r="369" spans="1:22" ht="31" x14ac:dyDescent="0.35">
      <c r="A369" s="115" t="s">
        <v>216</v>
      </c>
      <c r="B369" s="61"/>
      <c r="C369" s="15" t="s">
        <v>217</v>
      </c>
      <c r="D369" s="9" t="s">
        <v>342</v>
      </c>
      <c r="E369" s="10">
        <v>41418</v>
      </c>
      <c r="F369" s="262" t="str">
        <f>LOOKUP($J369,Lookups!$A$3:$A$18, Lookups!$C$3:$C$18)</f>
        <v>Closed</v>
      </c>
      <c r="G369" s="11" t="s">
        <v>401</v>
      </c>
      <c r="H369" s="11"/>
      <c r="I369" s="11" t="s">
        <v>230</v>
      </c>
      <c r="J369" s="11" t="s">
        <v>310</v>
      </c>
      <c r="K369" s="263" t="str">
        <f>LOOKUP(J369,Lookups!$A$3:$A$20,Lookups!$B$3:$B$20)</f>
        <v>End of process</v>
      </c>
      <c r="L369" s="79">
        <v>41453</v>
      </c>
      <c r="M369" s="199"/>
      <c r="N369" s="200"/>
      <c r="O369" s="219" t="s">
        <v>330</v>
      </c>
      <c r="P369" s="219"/>
      <c r="Q369" s="198" t="s">
        <v>116</v>
      </c>
      <c r="R369" s="242"/>
      <c r="S369" s="242"/>
      <c r="T369" s="197" t="str">
        <f t="shared" si="19"/>
        <v xml:space="preserve"> </v>
      </c>
      <c r="U369" s="183" t="s">
        <v>61</v>
      </c>
      <c r="V369" s="124" t="str">
        <f t="shared" si="20"/>
        <v>No</v>
      </c>
    </row>
    <row r="370" spans="1:22" ht="46.5" x14ac:dyDescent="0.35">
      <c r="A370" s="115" t="s">
        <v>298</v>
      </c>
      <c r="B370" s="61"/>
      <c r="C370" s="15" t="s">
        <v>215</v>
      </c>
      <c r="D370" s="9" t="s">
        <v>330</v>
      </c>
      <c r="E370" s="10">
        <v>41415</v>
      </c>
      <c r="F370" s="262" t="str">
        <f>LOOKUP($J370,Lookups!$A$3:$A$18, Lookups!$C$3:$C$18)</f>
        <v>Closed</v>
      </c>
      <c r="G370" s="11" t="s">
        <v>306</v>
      </c>
      <c r="H370" s="11"/>
      <c r="I370" s="11" t="s">
        <v>230</v>
      </c>
      <c r="J370" s="11" t="s">
        <v>226</v>
      </c>
      <c r="K370" s="263" t="str">
        <f>LOOKUP(J370,Lookups!$A$3:$A$20,Lookups!$B$3:$B$20)</f>
        <v>Effective date</v>
      </c>
      <c r="L370" s="79">
        <v>41786</v>
      </c>
      <c r="M370" s="199"/>
      <c r="N370" s="200"/>
      <c r="O370" s="219" t="s">
        <v>330</v>
      </c>
      <c r="P370" s="219"/>
      <c r="Q370" s="198" t="s">
        <v>98</v>
      </c>
      <c r="R370" s="242"/>
      <c r="S370" s="242"/>
      <c r="T370" s="197" t="str">
        <f t="shared" si="19"/>
        <v xml:space="preserve"> </v>
      </c>
      <c r="U370" s="183" t="s">
        <v>128</v>
      </c>
      <c r="V370" s="124" t="str">
        <f t="shared" si="20"/>
        <v>No</v>
      </c>
    </row>
    <row r="371" spans="1:22" ht="31" x14ac:dyDescent="0.35">
      <c r="A371" s="115" t="s">
        <v>291</v>
      </c>
      <c r="B371" s="61"/>
      <c r="C371" s="15" t="s">
        <v>214</v>
      </c>
      <c r="D371" s="9" t="s">
        <v>219</v>
      </c>
      <c r="E371" s="10">
        <v>41396</v>
      </c>
      <c r="F371" s="262" t="str">
        <f>LOOKUP($J371,Lookups!$A$3:$A$18, Lookups!$C$3:$C$18)</f>
        <v>Closed</v>
      </c>
      <c r="G371" s="11" t="s">
        <v>306</v>
      </c>
      <c r="H371" s="11"/>
      <c r="I371" s="11" t="s">
        <v>319</v>
      </c>
      <c r="J371" s="11" t="s">
        <v>310</v>
      </c>
      <c r="K371" s="263" t="str">
        <f>LOOKUP(J371,Lookups!$A$3:$A$20,Lookups!$B$3:$B$20)</f>
        <v>End of process</v>
      </c>
      <c r="L371" s="79">
        <v>41810</v>
      </c>
      <c r="M371" s="199"/>
      <c r="N371" s="200"/>
      <c r="O371" s="219" t="s">
        <v>219</v>
      </c>
      <c r="P371" s="219"/>
      <c r="Q371" s="198">
        <v>41536</v>
      </c>
      <c r="R371" s="243"/>
      <c r="S371" s="243"/>
      <c r="T371" s="197" t="str">
        <f t="shared" si="19"/>
        <v xml:space="preserve"> </v>
      </c>
      <c r="U371" s="183" t="s">
        <v>128</v>
      </c>
      <c r="V371" s="124" t="str">
        <f t="shared" si="20"/>
        <v>No</v>
      </c>
    </row>
    <row r="372" spans="1:22" ht="46.5" x14ac:dyDescent="0.35">
      <c r="A372" s="115" t="s">
        <v>390</v>
      </c>
      <c r="B372" s="61"/>
      <c r="C372" s="15" t="s">
        <v>290</v>
      </c>
      <c r="D372" s="9" t="s">
        <v>330</v>
      </c>
      <c r="E372" s="10">
        <v>41387</v>
      </c>
      <c r="F372" s="262" t="str">
        <f>LOOKUP($J372,Lookups!$A$3:$A$18, Lookups!$C$3:$C$18)</f>
        <v>Closed</v>
      </c>
      <c r="G372" s="11" t="s">
        <v>306</v>
      </c>
      <c r="H372" s="11"/>
      <c r="I372" s="11" t="s">
        <v>318</v>
      </c>
      <c r="J372" s="11" t="s">
        <v>419</v>
      </c>
      <c r="K372" s="263" t="str">
        <f>LOOKUP(J372,Lookups!$A$3:$A$20,Lookups!$B$3:$B$20)</f>
        <v>End of process</v>
      </c>
      <c r="L372" s="79">
        <v>41565</v>
      </c>
      <c r="M372" s="199"/>
      <c r="N372" s="200"/>
      <c r="O372" s="219" t="s">
        <v>330</v>
      </c>
      <c r="P372" s="219"/>
      <c r="Q372" s="198" t="s">
        <v>117</v>
      </c>
      <c r="R372" s="242"/>
      <c r="S372" s="242"/>
      <c r="T372" s="197" t="str">
        <f t="shared" si="19"/>
        <v xml:space="preserve"> </v>
      </c>
      <c r="U372" s="183" t="s">
        <v>61</v>
      </c>
      <c r="V372" s="124" t="str">
        <f t="shared" si="20"/>
        <v>No</v>
      </c>
    </row>
    <row r="373" spans="1:22" ht="62" x14ac:dyDescent="0.35">
      <c r="A373" s="115" t="s">
        <v>496</v>
      </c>
      <c r="B373" s="61" t="s">
        <v>443</v>
      </c>
      <c r="C373" s="8" t="s">
        <v>205</v>
      </c>
      <c r="D373" s="9" t="s">
        <v>219</v>
      </c>
      <c r="E373" s="10">
        <v>41369</v>
      </c>
      <c r="F373" s="262" t="str">
        <f>LOOKUP($J373,Lookups!$A$3:$A$18, Lookups!$C$3:$C$18)</f>
        <v>Closed</v>
      </c>
      <c r="G373" s="11" t="s">
        <v>306</v>
      </c>
      <c r="H373" s="11"/>
      <c r="I373" s="11" t="s">
        <v>319</v>
      </c>
      <c r="J373" s="11" t="s">
        <v>310</v>
      </c>
      <c r="K373" s="263" t="str">
        <f>LOOKUP(J373,Lookups!$A$3:$A$20,Lookups!$B$3:$B$20)</f>
        <v>End of process</v>
      </c>
      <c r="L373" s="79">
        <v>41978</v>
      </c>
      <c r="M373" s="199"/>
      <c r="N373" s="200"/>
      <c r="O373" s="219" t="s">
        <v>219</v>
      </c>
      <c r="P373" s="219"/>
      <c r="Q373" s="198" t="s">
        <v>114</v>
      </c>
      <c r="R373" s="195"/>
      <c r="S373" s="195"/>
      <c r="T373" s="197" t="str">
        <f t="shared" si="19"/>
        <v xml:space="preserve"> </v>
      </c>
      <c r="U373" s="183" t="s">
        <v>61</v>
      </c>
      <c r="V373" s="124" t="str">
        <f t="shared" si="20"/>
        <v>No</v>
      </c>
    </row>
    <row r="374" spans="1:22" ht="77.5" x14ac:dyDescent="0.35">
      <c r="A374" s="115" t="s">
        <v>448</v>
      </c>
      <c r="B374" s="61" t="s">
        <v>444</v>
      </c>
      <c r="C374" s="14" t="s">
        <v>388</v>
      </c>
      <c r="D374" s="9" t="s">
        <v>337</v>
      </c>
      <c r="E374" s="10">
        <v>41459</v>
      </c>
      <c r="F374" s="262" t="str">
        <f>LOOKUP($J374,Lookups!$A$3:$A$18, Lookups!$C$3:$C$18)</f>
        <v>Closed</v>
      </c>
      <c r="G374" s="11" t="s">
        <v>306</v>
      </c>
      <c r="H374" s="11"/>
      <c r="I374" s="11" t="s">
        <v>230</v>
      </c>
      <c r="J374" s="11" t="s">
        <v>226</v>
      </c>
      <c r="K374" s="263" t="str">
        <f>LOOKUP(J374,Lookups!$A$3:$A$20,Lookups!$B$3:$B$20)</f>
        <v>Effective date</v>
      </c>
      <c r="L374" s="79">
        <v>41671</v>
      </c>
      <c r="M374" s="199"/>
      <c r="N374" s="200"/>
      <c r="O374" s="219" t="s">
        <v>142</v>
      </c>
      <c r="P374" s="219"/>
      <c r="Q374" s="198" t="s">
        <v>118</v>
      </c>
      <c r="R374" s="242"/>
      <c r="S374" s="242"/>
      <c r="T374" s="197" t="str">
        <f t="shared" si="19"/>
        <v xml:space="preserve"> </v>
      </c>
      <c r="U374" s="183" t="s">
        <v>61</v>
      </c>
      <c r="V374" s="124" t="str">
        <f t="shared" si="20"/>
        <v>No</v>
      </c>
    </row>
    <row r="375" spans="1:22" ht="62.5" thickBot="1" x14ac:dyDescent="0.4">
      <c r="A375" s="117" t="s">
        <v>448</v>
      </c>
      <c r="B375" s="118" t="s">
        <v>443</v>
      </c>
      <c r="C375" s="119" t="s">
        <v>388</v>
      </c>
      <c r="D375" s="120" t="s">
        <v>387</v>
      </c>
      <c r="E375" s="121">
        <v>41360</v>
      </c>
      <c r="F375" s="264" t="str">
        <f>LOOKUP($J375,Lookups!$A$3:$A$18, Lookups!$C$3:$C$18)</f>
        <v>Closed</v>
      </c>
      <c r="G375" s="122" t="s">
        <v>401</v>
      </c>
      <c r="H375" s="122"/>
      <c r="I375" s="122" t="s">
        <v>230</v>
      </c>
      <c r="J375" s="122" t="s">
        <v>310</v>
      </c>
      <c r="K375" s="265" t="str">
        <f>LOOKUP(J375,Lookups!$A$3:$A$20,Lookups!$B$3:$B$20)</f>
        <v>End of process</v>
      </c>
      <c r="L375" s="123">
        <v>41670</v>
      </c>
      <c r="M375" s="244"/>
      <c r="N375" s="245"/>
      <c r="O375" s="246" t="s">
        <v>142</v>
      </c>
      <c r="P375" s="246"/>
      <c r="Q375" s="247" t="s">
        <v>119</v>
      </c>
      <c r="R375" s="248"/>
      <c r="S375" s="248"/>
      <c r="T375" s="249" t="str">
        <f t="shared" si="19"/>
        <v xml:space="preserve"> </v>
      </c>
      <c r="U375" s="250" t="s">
        <v>128</v>
      </c>
      <c r="V375" s="124" t="str">
        <f t="shared" si="20"/>
        <v>No</v>
      </c>
    </row>
    <row r="376" spans="1:22" x14ac:dyDescent="0.35">
      <c r="J376" s="2"/>
    </row>
    <row r="377" spans="1:22" x14ac:dyDescent="0.35">
      <c r="J377" s="2"/>
    </row>
    <row r="378" spans="1:22" x14ac:dyDescent="0.35">
      <c r="J378" s="2"/>
    </row>
    <row r="379" spans="1:22" x14ac:dyDescent="0.35">
      <c r="J379" s="2"/>
    </row>
    <row r="380" spans="1:22" x14ac:dyDescent="0.35">
      <c r="J380" s="2"/>
    </row>
    <row r="381" spans="1:22" x14ac:dyDescent="0.35">
      <c r="J381" s="2"/>
    </row>
    <row r="382" spans="1:22" x14ac:dyDescent="0.35">
      <c r="J382" s="2"/>
    </row>
    <row r="383" spans="1:22" x14ac:dyDescent="0.35">
      <c r="J383" s="2"/>
    </row>
    <row r="384" spans="1:22" x14ac:dyDescent="0.35">
      <c r="J384" s="2"/>
    </row>
    <row r="385" spans="10:10" x14ac:dyDescent="0.35">
      <c r="J385" s="2"/>
    </row>
    <row r="386" spans="10:10" x14ac:dyDescent="0.35">
      <c r="J386" s="2"/>
    </row>
    <row r="387" spans="10:10" x14ac:dyDescent="0.35">
      <c r="J387" s="2"/>
    </row>
    <row r="388" spans="10:10" x14ac:dyDescent="0.35">
      <c r="J388" s="2"/>
    </row>
    <row r="389" spans="10:10" x14ac:dyDescent="0.35">
      <c r="J389" s="2"/>
    </row>
    <row r="390" spans="10:10" x14ac:dyDescent="0.35">
      <c r="J390" s="2"/>
    </row>
    <row r="391" spans="10:10" x14ac:dyDescent="0.35">
      <c r="J391" s="2"/>
    </row>
    <row r="392" spans="10:10" x14ac:dyDescent="0.35">
      <c r="J392" s="2"/>
    </row>
    <row r="393" spans="10:10" x14ac:dyDescent="0.35">
      <c r="J393" s="2"/>
    </row>
    <row r="394" spans="10:10" x14ac:dyDescent="0.35">
      <c r="J394" s="2"/>
    </row>
    <row r="395" spans="10:10" x14ac:dyDescent="0.35">
      <c r="J395" s="2"/>
    </row>
    <row r="396" spans="10:10" x14ac:dyDescent="0.35">
      <c r="J396" s="2"/>
    </row>
    <row r="397" spans="10:10" x14ac:dyDescent="0.35">
      <c r="J397" s="2"/>
    </row>
    <row r="398" spans="10:10" x14ac:dyDescent="0.35">
      <c r="J398" s="2"/>
    </row>
    <row r="399" spans="10:10" x14ac:dyDescent="0.35">
      <c r="J399" s="2"/>
    </row>
    <row r="400" spans="10:10" x14ac:dyDescent="0.35">
      <c r="J400" s="2"/>
    </row>
    <row r="401" spans="10:10" x14ac:dyDescent="0.35">
      <c r="J401" s="2"/>
    </row>
    <row r="402" spans="10:10" x14ac:dyDescent="0.35">
      <c r="J402" s="2"/>
    </row>
    <row r="403" spans="10:10" x14ac:dyDescent="0.35">
      <c r="J403" s="2"/>
    </row>
    <row r="404" spans="10:10" x14ac:dyDescent="0.35">
      <c r="J404" s="2"/>
    </row>
    <row r="405" spans="10:10" x14ac:dyDescent="0.35">
      <c r="J405" s="2"/>
    </row>
    <row r="406" spans="10:10" x14ac:dyDescent="0.35">
      <c r="J406" s="2"/>
    </row>
    <row r="407" spans="10:10" x14ac:dyDescent="0.35">
      <c r="J407" s="2"/>
    </row>
    <row r="408" spans="10:10" x14ac:dyDescent="0.35">
      <c r="J408" s="2"/>
    </row>
    <row r="409" spans="10:10" x14ac:dyDescent="0.35">
      <c r="J409" s="2"/>
    </row>
    <row r="410" spans="10:10" x14ac:dyDescent="0.35">
      <c r="J410" s="2"/>
    </row>
    <row r="411" spans="10:10" x14ac:dyDescent="0.35">
      <c r="J411" s="2"/>
    </row>
    <row r="412" spans="10:10" x14ac:dyDescent="0.35">
      <c r="J412" s="2"/>
    </row>
    <row r="413" spans="10:10" x14ac:dyDescent="0.35">
      <c r="J413" s="2"/>
    </row>
    <row r="414" spans="10:10" x14ac:dyDescent="0.35">
      <c r="J414" s="2"/>
    </row>
    <row r="415" spans="10:10" x14ac:dyDescent="0.35">
      <c r="J415" s="2"/>
    </row>
    <row r="416" spans="10:10" x14ac:dyDescent="0.35">
      <c r="J416" s="2"/>
    </row>
    <row r="417" spans="10:10" x14ac:dyDescent="0.35">
      <c r="J417" s="2"/>
    </row>
    <row r="418" spans="10:10" x14ac:dyDescent="0.35">
      <c r="J418" s="2"/>
    </row>
    <row r="419" spans="10:10" x14ac:dyDescent="0.35">
      <c r="J419" s="2"/>
    </row>
    <row r="420" spans="10:10" x14ac:dyDescent="0.35">
      <c r="J420" s="2"/>
    </row>
    <row r="421" spans="10:10" x14ac:dyDescent="0.35">
      <c r="J421" s="2"/>
    </row>
    <row r="422" spans="10:10" x14ac:dyDescent="0.35">
      <c r="J422" s="2"/>
    </row>
    <row r="423" spans="10:10" x14ac:dyDescent="0.35">
      <c r="J423" s="2"/>
    </row>
    <row r="424" spans="10:10" x14ac:dyDescent="0.35">
      <c r="J424" s="2"/>
    </row>
    <row r="425" spans="10:10" x14ac:dyDescent="0.35">
      <c r="J425" s="2"/>
    </row>
    <row r="426" spans="10:10" x14ac:dyDescent="0.35">
      <c r="J426" s="2"/>
    </row>
    <row r="427" spans="10:10" x14ac:dyDescent="0.35">
      <c r="J427" s="2"/>
    </row>
    <row r="428" spans="10:10" x14ac:dyDescent="0.35">
      <c r="J428" s="2"/>
    </row>
    <row r="429" spans="10:10" x14ac:dyDescent="0.35">
      <c r="J429" s="2"/>
    </row>
    <row r="430" spans="10:10" x14ac:dyDescent="0.35">
      <c r="J430" s="2"/>
    </row>
    <row r="431" spans="10:10" x14ac:dyDescent="0.35">
      <c r="J431" s="2"/>
    </row>
    <row r="432" spans="10:10" x14ac:dyDescent="0.35">
      <c r="J432" s="2"/>
    </row>
    <row r="433" spans="10:10" x14ac:dyDescent="0.35">
      <c r="J433" s="2"/>
    </row>
    <row r="434" spans="10:10" x14ac:dyDescent="0.35">
      <c r="J434" s="2"/>
    </row>
    <row r="435" spans="10:10" x14ac:dyDescent="0.35">
      <c r="J435" s="2"/>
    </row>
    <row r="436" spans="10:10" x14ac:dyDescent="0.35">
      <c r="J436" s="2"/>
    </row>
    <row r="437" spans="10:10" x14ac:dyDescent="0.35">
      <c r="J437" s="2"/>
    </row>
    <row r="438" spans="10:10" x14ac:dyDescent="0.35">
      <c r="J438" s="2"/>
    </row>
    <row r="439" spans="10:10" x14ac:dyDescent="0.35">
      <c r="J439" s="2"/>
    </row>
    <row r="440" spans="10:10" x14ac:dyDescent="0.35">
      <c r="J440" s="2"/>
    </row>
    <row r="441" spans="10:10" x14ac:dyDescent="0.35">
      <c r="J441" s="2"/>
    </row>
    <row r="442" spans="10:10" x14ac:dyDescent="0.35">
      <c r="J442" s="2"/>
    </row>
    <row r="443" spans="10:10" x14ac:dyDescent="0.35">
      <c r="J443" s="2"/>
    </row>
    <row r="444" spans="10:10" x14ac:dyDescent="0.35">
      <c r="J444" s="2"/>
    </row>
    <row r="445" spans="10:10" x14ac:dyDescent="0.35">
      <c r="J445" s="2"/>
    </row>
    <row r="446" spans="10:10" x14ac:dyDescent="0.35">
      <c r="J446" s="2"/>
    </row>
    <row r="447" spans="10:10" x14ac:dyDescent="0.35">
      <c r="J447" s="2"/>
    </row>
    <row r="448" spans="10:10" x14ac:dyDescent="0.35">
      <c r="J448" s="2"/>
    </row>
    <row r="449" spans="10:10" x14ac:dyDescent="0.35">
      <c r="J449" s="2"/>
    </row>
    <row r="450" spans="10:10" x14ac:dyDescent="0.35">
      <c r="J450" s="2"/>
    </row>
    <row r="451" spans="10:10" x14ac:dyDescent="0.35">
      <c r="J451" s="2"/>
    </row>
    <row r="452" spans="10:10" x14ac:dyDescent="0.35">
      <c r="J452" s="2"/>
    </row>
    <row r="453" spans="10:10" x14ac:dyDescent="0.35">
      <c r="J453" s="2"/>
    </row>
    <row r="454" spans="10:10" x14ac:dyDescent="0.35">
      <c r="J454" s="2"/>
    </row>
    <row r="455" spans="10:10" x14ac:dyDescent="0.35">
      <c r="J455" s="2"/>
    </row>
    <row r="456" spans="10:10" x14ac:dyDescent="0.35">
      <c r="J456" s="2"/>
    </row>
    <row r="457" spans="10:10" x14ac:dyDescent="0.35">
      <c r="J457" s="2"/>
    </row>
    <row r="458" spans="10:10" x14ac:dyDescent="0.35">
      <c r="J458" s="2"/>
    </row>
    <row r="459" spans="10:10" x14ac:dyDescent="0.35">
      <c r="J459" s="2"/>
    </row>
    <row r="460" spans="10:10" x14ac:dyDescent="0.35">
      <c r="J460" s="2"/>
    </row>
    <row r="461" spans="10:10" x14ac:dyDescent="0.35">
      <c r="J461" s="2"/>
    </row>
    <row r="462" spans="10:10" x14ac:dyDescent="0.35">
      <c r="J462" s="2"/>
    </row>
    <row r="463" spans="10:10" x14ac:dyDescent="0.35">
      <c r="J463" s="2"/>
    </row>
    <row r="464" spans="10:10" x14ac:dyDescent="0.35">
      <c r="J464" s="2"/>
    </row>
    <row r="465" spans="10:10" x14ac:dyDescent="0.35">
      <c r="J465" s="2"/>
    </row>
    <row r="466" spans="10:10" x14ac:dyDescent="0.35">
      <c r="J466" s="2"/>
    </row>
    <row r="467" spans="10:10" x14ac:dyDescent="0.35">
      <c r="J467" s="2"/>
    </row>
    <row r="468" spans="10:10" x14ac:dyDescent="0.35">
      <c r="J468" s="2"/>
    </row>
    <row r="469" spans="10:10" x14ac:dyDescent="0.35">
      <c r="J469" s="2"/>
    </row>
    <row r="470" spans="10:10" x14ac:dyDescent="0.35">
      <c r="J470" s="2"/>
    </row>
    <row r="471" spans="10:10" x14ac:dyDescent="0.35">
      <c r="J471" s="2"/>
    </row>
    <row r="472" spans="10:10" x14ac:dyDescent="0.35">
      <c r="J472" s="2"/>
    </row>
    <row r="473" spans="10:10" x14ac:dyDescent="0.35">
      <c r="J473" s="2"/>
    </row>
    <row r="474" spans="10:10" x14ac:dyDescent="0.35">
      <c r="J474" s="2"/>
    </row>
    <row r="475" spans="10:10" x14ac:dyDescent="0.35">
      <c r="J475" s="2"/>
    </row>
    <row r="476" spans="10:10" x14ac:dyDescent="0.35">
      <c r="J476" s="2"/>
    </row>
    <row r="477" spans="10:10" x14ac:dyDescent="0.35">
      <c r="J477" s="2"/>
    </row>
    <row r="478" spans="10:10" x14ac:dyDescent="0.35">
      <c r="J478" s="2"/>
    </row>
    <row r="479" spans="10:10" x14ac:dyDescent="0.35">
      <c r="J479" s="2"/>
    </row>
    <row r="480" spans="10:10" x14ac:dyDescent="0.35">
      <c r="J480" s="2"/>
    </row>
    <row r="481" spans="10:10" x14ac:dyDescent="0.35">
      <c r="J481" s="2"/>
    </row>
    <row r="482" spans="10:10" x14ac:dyDescent="0.35">
      <c r="J482" s="2"/>
    </row>
    <row r="483" spans="10:10" x14ac:dyDescent="0.35">
      <c r="J483" s="2"/>
    </row>
    <row r="484" spans="10:10" x14ac:dyDescent="0.35">
      <c r="J484" s="2"/>
    </row>
    <row r="485" spans="10:10" x14ac:dyDescent="0.35">
      <c r="J485" s="2"/>
    </row>
    <row r="486" spans="10:10" x14ac:dyDescent="0.35">
      <c r="J486" s="2"/>
    </row>
    <row r="487" spans="10:10" x14ac:dyDescent="0.35">
      <c r="J487" s="2"/>
    </row>
    <row r="488" spans="10:10" x14ac:dyDescent="0.35">
      <c r="J488" s="2"/>
    </row>
    <row r="489" spans="10:10" x14ac:dyDescent="0.35">
      <c r="J489" s="2"/>
    </row>
    <row r="490" spans="10:10" x14ac:dyDescent="0.35">
      <c r="J490" s="2"/>
    </row>
    <row r="491" spans="10:10" x14ac:dyDescent="0.35">
      <c r="J491" s="2"/>
    </row>
    <row r="492" spans="10:10" x14ac:dyDescent="0.35">
      <c r="J492" s="2"/>
    </row>
    <row r="493" spans="10:10" x14ac:dyDescent="0.35">
      <c r="J493" s="2"/>
    </row>
    <row r="494" spans="10:10" x14ac:dyDescent="0.35">
      <c r="J494" s="2"/>
    </row>
    <row r="495" spans="10:10" x14ac:dyDescent="0.35">
      <c r="J495" s="2"/>
    </row>
    <row r="496" spans="10:10" x14ac:dyDescent="0.35">
      <c r="J496" s="2"/>
    </row>
    <row r="497" spans="10:10" x14ac:dyDescent="0.35">
      <c r="J497" s="2"/>
    </row>
    <row r="498" spans="10:10" x14ac:dyDescent="0.35">
      <c r="J498" s="2"/>
    </row>
    <row r="499" spans="10:10" x14ac:dyDescent="0.35">
      <c r="J499" s="2"/>
    </row>
    <row r="500" spans="10:10" x14ac:dyDescent="0.35">
      <c r="J500" s="2"/>
    </row>
    <row r="501" spans="10:10" x14ac:dyDescent="0.35">
      <c r="J501" s="2"/>
    </row>
    <row r="502" spans="10:10" x14ac:dyDescent="0.35">
      <c r="J502" s="2"/>
    </row>
    <row r="503" spans="10:10" x14ac:dyDescent="0.35">
      <c r="J503" s="2"/>
    </row>
    <row r="504" spans="10:10" x14ac:dyDescent="0.35">
      <c r="J504" s="2"/>
    </row>
    <row r="505" spans="10:10" x14ac:dyDescent="0.35">
      <c r="J505" s="2"/>
    </row>
    <row r="506" spans="10:10" x14ac:dyDescent="0.35">
      <c r="J506" s="2"/>
    </row>
    <row r="507" spans="10:10" x14ac:dyDescent="0.35">
      <c r="J507" s="2"/>
    </row>
    <row r="508" spans="10:10" x14ac:dyDescent="0.35">
      <c r="J508" s="2"/>
    </row>
    <row r="509" spans="10:10" x14ac:dyDescent="0.35">
      <c r="J509" s="2"/>
    </row>
    <row r="510" spans="10:10" x14ac:dyDescent="0.35">
      <c r="J510" s="2"/>
    </row>
    <row r="511" spans="10:10" x14ac:dyDescent="0.35">
      <c r="J511" s="2"/>
    </row>
    <row r="512" spans="10:10" x14ac:dyDescent="0.35">
      <c r="J512" s="2"/>
    </row>
    <row r="513" spans="10:10" x14ac:dyDescent="0.35">
      <c r="J513" s="2"/>
    </row>
    <row r="514" spans="10:10" x14ac:dyDescent="0.35">
      <c r="J514" s="2"/>
    </row>
    <row r="515" spans="10:10" x14ac:dyDescent="0.35">
      <c r="J515" s="2"/>
    </row>
    <row r="516" spans="10:10" x14ac:dyDescent="0.35">
      <c r="J516" s="2"/>
    </row>
    <row r="517" spans="10:10" x14ac:dyDescent="0.35">
      <c r="J517" s="2"/>
    </row>
    <row r="518" spans="10:10" x14ac:dyDescent="0.35">
      <c r="J518" s="2"/>
    </row>
    <row r="519" spans="10:10" x14ac:dyDescent="0.35">
      <c r="J519" s="2"/>
    </row>
    <row r="520" spans="10:10" x14ac:dyDescent="0.35">
      <c r="J520" s="2"/>
    </row>
    <row r="521" spans="10:10" x14ac:dyDescent="0.35">
      <c r="J521" s="2"/>
    </row>
    <row r="522" spans="10:10" x14ac:dyDescent="0.35">
      <c r="J522" s="2"/>
    </row>
    <row r="523" spans="10:10" x14ac:dyDescent="0.35">
      <c r="J523" s="2"/>
    </row>
    <row r="524" spans="10:10" x14ac:dyDescent="0.35">
      <c r="J524" s="2"/>
    </row>
    <row r="525" spans="10:10" x14ac:dyDescent="0.35">
      <c r="J525" s="2"/>
    </row>
    <row r="526" spans="10:10" x14ac:dyDescent="0.35">
      <c r="J526" s="2"/>
    </row>
    <row r="527" spans="10:10" x14ac:dyDescent="0.35">
      <c r="J527" s="2"/>
    </row>
    <row r="528" spans="10:10" x14ac:dyDescent="0.35">
      <c r="J528" s="2"/>
    </row>
    <row r="529" spans="10:10" x14ac:dyDescent="0.35">
      <c r="J529" s="2"/>
    </row>
    <row r="530" spans="10:10" x14ac:dyDescent="0.35">
      <c r="J530" s="2"/>
    </row>
    <row r="531" spans="10:10" x14ac:dyDescent="0.35">
      <c r="J531" s="2"/>
    </row>
    <row r="532" spans="10:10" x14ac:dyDescent="0.35">
      <c r="J532" s="2"/>
    </row>
    <row r="533" spans="10:10" x14ac:dyDescent="0.35">
      <c r="J533" s="2"/>
    </row>
    <row r="534" spans="10:10" x14ac:dyDescent="0.35">
      <c r="J534" s="2"/>
    </row>
    <row r="535" spans="10:10" x14ac:dyDescent="0.35">
      <c r="J535" s="2"/>
    </row>
    <row r="536" spans="10:10" x14ac:dyDescent="0.35">
      <c r="J536" s="2"/>
    </row>
    <row r="537" spans="10:10" x14ac:dyDescent="0.35">
      <c r="J537" s="2"/>
    </row>
    <row r="538" spans="10:10" x14ac:dyDescent="0.35">
      <c r="J538" s="2"/>
    </row>
    <row r="539" spans="10:10" x14ac:dyDescent="0.35">
      <c r="J539" s="2"/>
    </row>
    <row r="540" spans="10:10" x14ac:dyDescent="0.35">
      <c r="J540" s="2"/>
    </row>
    <row r="541" spans="10:10" x14ac:dyDescent="0.35">
      <c r="J541" s="2"/>
    </row>
    <row r="542" spans="10:10" x14ac:dyDescent="0.35">
      <c r="J542" s="2"/>
    </row>
    <row r="543" spans="10:10" x14ac:dyDescent="0.35">
      <c r="J543" s="2"/>
    </row>
    <row r="544" spans="10:10" x14ac:dyDescent="0.35">
      <c r="J544" s="2"/>
    </row>
    <row r="545" spans="10:10" x14ac:dyDescent="0.35">
      <c r="J545" s="2"/>
    </row>
    <row r="546" spans="10:10" x14ac:dyDescent="0.35">
      <c r="J546" s="2"/>
    </row>
    <row r="547" spans="10:10" x14ac:dyDescent="0.35">
      <c r="J547" s="2"/>
    </row>
    <row r="548" spans="10:10" x14ac:dyDescent="0.35">
      <c r="J548" s="2"/>
    </row>
    <row r="549" spans="10:10" x14ac:dyDescent="0.35">
      <c r="J549" s="2"/>
    </row>
    <row r="550" spans="10:10" x14ac:dyDescent="0.35">
      <c r="J550" s="2"/>
    </row>
    <row r="551" spans="10:10" x14ac:dyDescent="0.35">
      <c r="J551" s="2"/>
    </row>
    <row r="552" spans="10:10" x14ac:dyDescent="0.35">
      <c r="J552" s="2"/>
    </row>
    <row r="553" spans="10:10" x14ac:dyDescent="0.35">
      <c r="J553" s="2"/>
    </row>
    <row r="554" spans="10:10" x14ac:dyDescent="0.35">
      <c r="J554" s="2"/>
    </row>
    <row r="555" spans="10:10" x14ac:dyDescent="0.35">
      <c r="J555" s="2"/>
    </row>
    <row r="556" spans="10:10" x14ac:dyDescent="0.35">
      <c r="J556" s="2"/>
    </row>
  </sheetData>
  <sheetProtection sheet="1" sort="0" autoFilter="0" pivotTables="0"/>
  <autoFilter ref="A3:U375" xr:uid="{00000000-0009-0000-0000-000000000000}">
    <sortState xmlns:xlrd2="http://schemas.microsoft.com/office/spreadsheetml/2017/richdata2" ref="W4:AP174">
      <sortCondition descending="1" ref="AA3:AA371"/>
    </sortState>
  </autoFilter>
  <sortState xmlns:xlrd2="http://schemas.microsoft.com/office/spreadsheetml/2017/richdata2" ref="W119:AP200">
    <sortCondition descending="1" ref="W119:W200"/>
  </sortState>
  <mergeCells count="2">
    <mergeCell ref="A2:J2"/>
    <mergeCell ref="A1:C1"/>
  </mergeCells>
  <phoneticPr fontId="0" type="noConversion"/>
  <conditionalFormatting sqref="T257:T262 T266:T277 T301:T304 T288:T299 T306 T308:T354 T356:T375 T279:T286 S64:T64 S65:S66">
    <cfRule type="containsText" dxfId="370" priority="2458" operator="containsText" text="Y">
      <formula>NOT(ISERROR(SEARCH("Y",S64)))</formula>
    </cfRule>
    <cfRule type="containsText" dxfId="369" priority="2459" operator="containsText" text="N">
      <formula>NOT(ISERROR(SEARCH("N",S64)))</formula>
    </cfRule>
  </conditionalFormatting>
  <conditionalFormatting sqref="T256">
    <cfRule type="containsText" dxfId="368" priority="2454" operator="containsText" text="Y">
      <formula>NOT(ISERROR(SEARCH("Y",T256)))</formula>
    </cfRule>
    <cfRule type="containsText" dxfId="367" priority="2455" operator="containsText" text="N">
      <formula>NOT(ISERROR(SEARCH("N",T256)))</formula>
    </cfRule>
  </conditionalFormatting>
  <conditionalFormatting sqref="T255">
    <cfRule type="containsText" dxfId="366" priority="2450" operator="containsText" text="Y">
      <formula>NOT(ISERROR(SEARCH("Y",T255)))</formula>
    </cfRule>
    <cfRule type="containsText" dxfId="365" priority="2451" operator="containsText" text="N">
      <formula>NOT(ISERROR(SEARCH("N",T255)))</formula>
    </cfRule>
  </conditionalFormatting>
  <conditionalFormatting sqref="T263:T264">
    <cfRule type="containsText" dxfId="364" priority="2448" operator="containsText" text="Y">
      <formula>NOT(ISERROR(SEARCH("Y",T263)))</formula>
    </cfRule>
    <cfRule type="containsText" dxfId="363" priority="2449" operator="containsText" text="N">
      <formula>NOT(ISERROR(SEARCH("N",T263)))</formula>
    </cfRule>
  </conditionalFormatting>
  <conditionalFormatting sqref="T300">
    <cfRule type="containsText" dxfId="362" priority="2440" operator="containsText" text="Y">
      <formula>NOT(ISERROR(SEARCH("Y",T300)))</formula>
    </cfRule>
    <cfRule type="containsText" dxfId="361" priority="2441" operator="containsText" text="N">
      <formula>NOT(ISERROR(SEARCH("N",T300)))</formula>
    </cfRule>
  </conditionalFormatting>
  <conditionalFormatting sqref="T254">
    <cfRule type="containsText" dxfId="360" priority="2436" operator="containsText" text="Y">
      <formula>NOT(ISERROR(SEARCH("Y",T254)))</formula>
    </cfRule>
    <cfRule type="containsText" dxfId="359" priority="2437" operator="containsText" text="N">
      <formula>NOT(ISERROR(SEARCH("N",T254)))</formula>
    </cfRule>
  </conditionalFormatting>
  <conditionalFormatting sqref="T253">
    <cfRule type="containsText" dxfId="358" priority="2432" operator="containsText" text="Y">
      <formula>NOT(ISERROR(SEARCH("Y",T253)))</formula>
    </cfRule>
    <cfRule type="containsText" dxfId="357" priority="2433" operator="containsText" text="N">
      <formula>NOT(ISERROR(SEARCH("N",T253)))</formula>
    </cfRule>
  </conditionalFormatting>
  <conditionalFormatting sqref="T252">
    <cfRule type="containsText" dxfId="356" priority="2428" operator="containsText" text="Y">
      <formula>NOT(ISERROR(SEARCH("Y",T252)))</formula>
    </cfRule>
    <cfRule type="containsText" dxfId="355" priority="2429" operator="containsText" text="N">
      <formula>NOT(ISERROR(SEARCH("N",T252)))</formula>
    </cfRule>
  </conditionalFormatting>
  <conditionalFormatting sqref="T251">
    <cfRule type="containsText" dxfId="354" priority="2424" operator="containsText" text="Y">
      <formula>NOT(ISERROR(SEARCH("Y",T251)))</formula>
    </cfRule>
    <cfRule type="containsText" dxfId="353" priority="2425" operator="containsText" text="N">
      <formula>NOT(ISERROR(SEARCH("N",T251)))</formula>
    </cfRule>
  </conditionalFormatting>
  <conditionalFormatting sqref="T278">
    <cfRule type="containsText" dxfId="352" priority="2418" operator="containsText" text="Y">
      <formula>NOT(ISERROR(SEARCH("Y",T278)))</formula>
    </cfRule>
    <cfRule type="containsText" dxfId="351" priority="2419" operator="containsText" text="N">
      <formula>NOT(ISERROR(SEARCH("N",T278)))</formula>
    </cfRule>
  </conditionalFormatting>
  <conditionalFormatting sqref="T250">
    <cfRule type="containsText" dxfId="350" priority="2414" operator="containsText" text="Y">
      <formula>NOT(ISERROR(SEARCH("Y",T250)))</formula>
    </cfRule>
    <cfRule type="containsText" dxfId="349" priority="2415" operator="containsText" text="N">
      <formula>NOT(ISERROR(SEARCH("N",T250)))</formula>
    </cfRule>
  </conditionalFormatting>
  <conditionalFormatting sqref="T249">
    <cfRule type="containsText" dxfId="348" priority="2410" operator="containsText" text="Y">
      <formula>NOT(ISERROR(SEARCH("Y",T249)))</formula>
    </cfRule>
    <cfRule type="containsText" dxfId="347" priority="2411" operator="containsText" text="N">
      <formula>NOT(ISERROR(SEARCH("N",T249)))</formula>
    </cfRule>
  </conditionalFormatting>
  <conditionalFormatting sqref="T248">
    <cfRule type="containsText" dxfId="346" priority="2406" operator="containsText" text="Y">
      <formula>NOT(ISERROR(SEARCH("Y",T248)))</formula>
    </cfRule>
    <cfRule type="containsText" dxfId="345" priority="2407" operator="containsText" text="N">
      <formula>NOT(ISERROR(SEARCH("N",T248)))</formula>
    </cfRule>
  </conditionalFormatting>
  <conditionalFormatting sqref="T247">
    <cfRule type="containsText" dxfId="344" priority="2402" operator="containsText" text="Y">
      <formula>NOT(ISERROR(SEARCH("Y",T247)))</formula>
    </cfRule>
    <cfRule type="containsText" dxfId="343" priority="2403" operator="containsText" text="N">
      <formula>NOT(ISERROR(SEARCH("N",T247)))</formula>
    </cfRule>
  </conditionalFormatting>
  <conditionalFormatting sqref="T246">
    <cfRule type="containsText" dxfId="342" priority="2398" operator="containsText" text="Y">
      <formula>NOT(ISERROR(SEARCH("Y",T246)))</formula>
    </cfRule>
    <cfRule type="containsText" dxfId="341" priority="2399" operator="containsText" text="N">
      <formula>NOT(ISERROR(SEARCH("N",T246)))</formula>
    </cfRule>
  </conditionalFormatting>
  <conditionalFormatting sqref="T243:T245">
    <cfRule type="containsText" dxfId="340" priority="2390" operator="containsText" text="Y">
      <formula>NOT(ISERROR(SEARCH("Y",T243)))</formula>
    </cfRule>
    <cfRule type="containsText" dxfId="339" priority="2391" operator="containsText" text="N">
      <formula>NOT(ISERROR(SEARCH("N",T243)))</formula>
    </cfRule>
  </conditionalFormatting>
  <conditionalFormatting sqref="T242">
    <cfRule type="containsText" dxfId="338" priority="2378" operator="containsText" text="Y">
      <formula>NOT(ISERROR(SEARCH("Y",T242)))</formula>
    </cfRule>
    <cfRule type="containsText" dxfId="337" priority="2379" operator="containsText" text="N">
      <formula>NOT(ISERROR(SEARCH("N",T242)))</formula>
    </cfRule>
  </conditionalFormatting>
  <conditionalFormatting sqref="T240:T241">
    <cfRule type="containsText" dxfId="336" priority="2374" operator="containsText" text="Y">
      <formula>NOT(ISERROR(SEARCH("Y",T240)))</formula>
    </cfRule>
    <cfRule type="containsText" dxfId="335" priority="2375" operator="containsText" text="N">
      <formula>NOT(ISERROR(SEARCH("N",T240)))</formula>
    </cfRule>
  </conditionalFormatting>
  <conditionalFormatting sqref="T239">
    <cfRule type="containsText" dxfId="334" priority="2368" operator="containsText" text="Y">
      <formula>NOT(ISERROR(SEARCH("Y",T239)))</formula>
    </cfRule>
    <cfRule type="containsText" dxfId="333" priority="2369" operator="containsText" text="N">
      <formula>NOT(ISERROR(SEARCH("N",T239)))</formula>
    </cfRule>
  </conditionalFormatting>
  <conditionalFormatting sqref="T236">
    <cfRule type="containsText" dxfId="332" priority="2362" operator="containsText" text="Y">
      <formula>NOT(ISERROR(SEARCH("Y",T236)))</formula>
    </cfRule>
    <cfRule type="containsText" dxfId="331" priority="2363" operator="containsText" text="N">
      <formula>NOT(ISERROR(SEARCH("N",T236)))</formula>
    </cfRule>
  </conditionalFormatting>
  <conditionalFormatting sqref="T235">
    <cfRule type="containsText" dxfId="330" priority="2358" operator="containsText" text="Y">
      <formula>NOT(ISERROR(SEARCH("Y",T235)))</formula>
    </cfRule>
    <cfRule type="containsText" dxfId="329" priority="2359" operator="containsText" text="N">
      <formula>NOT(ISERROR(SEARCH("N",T235)))</formula>
    </cfRule>
  </conditionalFormatting>
  <conditionalFormatting sqref="T234">
    <cfRule type="containsText" dxfId="328" priority="2354" operator="containsText" text="Y">
      <formula>NOT(ISERROR(SEARCH("Y",T234)))</formula>
    </cfRule>
    <cfRule type="containsText" dxfId="327" priority="2355" operator="containsText" text="N">
      <formula>NOT(ISERROR(SEARCH("N",T234)))</formula>
    </cfRule>
  </conditionalFormatting>
  <conditionalFormatting sqref="T305">
    <cfRule type="containsText" dxfId="326" priority="2348" operator="containsText" text="Y">
      <formula>NOT(ISERROR(SEARCH("Y",T305)))</formula>
    </cfRule>
    <cfRule type="containsText" dxfId="325" priority="2349" operator="containsText" text="N">
      <formula>NOT(ISERROR(SEARCH("N",T305)))</formula>
    </cfRule>
  </conditionalFormatting>
  <conditionalFormatting sqref="T307">
    <cfRule type="containsText" dxfId="324" priority="2344" operator="containsText" text="Y">
      <formula>NOT(ISERROR(SEARCH("Y",T307)))</formula>
    </cfRule>
    <cfRule type="containsText" dxfId="323" priority="2345" operator="containsText" text="N">
      <formula>NOT(ISERROR(SEARCH("N",T307)))</formula>
    </cfRule>
  </conditionalFormatting>
  <conditionalFormatting sqref="T233">
    <cfRule type="containsText" dxfId="322" priority="1778" operator="containsText" text="Y">
      <formula>NOT(ISERROR(SEARCH("Y",T233)))</formula>
    </cfRule>
    <cfRule type="containsText" dxfId="321" priority="1779" operator="containsText" text="N">
      <formula>NOT(ISERROR(SEARCH("N",T233)))</formula>
    </cfRule>
  </conditionalFormatting>
  <conditionalFormatting sqref="T287">
    <cfRule type="containsText" dxfId="320" priority="1774" operator="containsText" text="Y">
      <formula>NOT(ISERROR(SEARCH("Y",T287)))</formula>
    </cfRule>
    <cfRule type="containsText" dxfId="319" priority="1775" operator="containsText" text="N">
      <formula>NOT(ISERROR(SEARCH("N",T287)))</formula>
    </cfRule>
  </conditionalFormatting>
  <conditionalFormatting sqref="T265">
    <cfRule type="containsText" dxfId="318" priority="1772" operator="containsText" text="Y">
      <formula>NOT(ISERROR(SEARCH("Y",T265)))</formula>
    </cfRule>
    <cfRule type="containsText" dxfId="317" priority="1773" operator="containsText" text="N">
      <formula>NOT(ISERROR(SEARCH("N",T265)))</formula>
    </cfRule>
  </conditionalFormatting>
  <conditionalFormatting sqref="T355">
    <cfRule type="containsText" dxfId="316" priority="1770" operator="containsText" text="Y">
      <formula>NOT(ISERROR(SEARCH("Y",T355)))</formula>
    </cfRule>
    <cfRule type="containsText" dxfId="315" priority="1771" operator="containsText" text="N">
      <formula>NOT(ISERROR(SEARCH("N",T355)))</formula>
    </cfRule>
  </conditionalFormatting>
  <conditionalFormatting sqref="T231">
    <cfRule type="containsText" dxfId="314" priority="1768" operator="containsText" text="Y">
      <formula>NOT(ISERROR(SEARCH("Y",T231)))</formula>
    </cfRule>
    <cfRule type="containsText" dxfId="313" priority="1769" operator="containsText" text="N">
      <formula>NOT(ISERROR(SEARCH("N",T231)))</formula>
    </cfRule>
  </conditionalFormatting>
  <conditionalFormatting sqref="T229">
    <cfRule type="containsText" dxfId="312" priority="1766" operator="containsText" text="Y">
      <formula>NOT(ISERROR(SEARCH("Y",T229)))</formula>
    </cfRule>
    <cfRule type="containsText" dxfId="311" priority="1767" operator="containsText" text="N">
      <formula>NOT(ISERROR(SEARCH("N",T229)))</formula>
    </cfRule>
  </conditionalFormatting>
  <conditionalFormatting sqref="T228">
    <cfRule type="containsText" dxfId="310" priority="1764" operator="containsText" text="Y">
      <formula>NOT(ISERROR(SEARCH("Y",T228)))</formula>
    </cfRule>
    <cfRule type="containsText" dxfId="309" priority="1765" operator="containsText" text="N">
      <formula>NOT(ISERROR(SEARCH("N",T228)))</formula>
    </cfRule>
  </conditionalFormatting>
  <conditionalFormatting sqref="T226">
    <cfRule type="containsText" dxfId="308" priority="1760" operator="containsText" text="Y">
      <formula>NOT(ISERROR(SEARCH("Y",T226)))</formula>
    </cfRule>
    <cfRule type="containsText" dxfId="307" priority="1761" operator="containsText" text="N">
      <formula>NOT(ISERROR(SEARCH("N",T226)))</formula>
    </cfRule>
  </conditionalFormatting>
  <conditionalFormatting sqref="T225">
    <cfRule type="containsText" dxfId="306" priority="1756" operator="containsText" text="Y">
      <formula>NOT(ISERROR(SEARCH("Y",T225)))</formula>
    </cfRule>
    <cfRule type="containsText" dxfId="305" priority="1757" operator="containsText" text="N">
      <formula>NOT(ISERROR(SEARCH("N",T225)))</formula>
    </cfRule>
  </conditionalFormatting>
  <conditionalFormatting sqref="T230">
    <cfRule type="containsText" dxfId="304" priority="1736" operator="containsText" text="Y">
      <formula>NOT(ISERROR(SEARCH("Y",T230)))</formula>
    </cfRule>
    <cfRule type="containsText" dxfId="303" priority="1737" operator="containsText" text="N">
      <formula>NOT(ISERROR(SEARCH("N",T230)))</formula>
    </cfRule>
  </conditionalFormatting>
  <conditionalFormatting sqref="T227">
    <cfRule type="containsText" dxfId="302" priority="1722" operator="containsText" text="Y">
      <formula>NOT(ISERROR(SEARCH("Y",T227)))</formula>
    </cfRule>
    <cfRule type="containsText" dxfId="301" priority="1723" operator="containsText" text="N">
      <formula>NOT(ISERROR(SEARCH("N",T227)))</formula>
    </cfRule>
  </conditionalFormatting>
  <conditionalFormatting sqref="T238">
    <cfRule type="containsText" dxfId="300" priority="1614" operator="containsText" text="Y">
      <formula>NOT(ISERROR(SEARCH("Y",T238)))</formula>
    </cfRule>
    <cfRule type="containsText" dxfId="299" priority="1615" operator="containsText" text="N">
      <formula>NOT(ISERROR(SEARCH("N",T238)))</formula>
    </cfRule>
  </conditionalFormatting>
  <conditionalFormatting sqref="T237">
    <cfRule type="containsText" dxfId="298" priority="1606" operator="containsText" text="Y">
      <formula>NOT(ISERROR(SEARCH("Y",T237)))</formula>
    </cfRule>
    <cfRule type="containsText" dxfId="297" priority="1607" operator="containsText" text="N">
      <formula>NOT(ISERROR(SEARCH("N",T237)))</formula>
    </cfRule>
  </conditionalFormatting>
  <conditionalFormatting sqref="T232">
    <cfRule type="containsText" dxfId="296" priority="1434" operator="containsText" text="Y">
      <formula>NOT(ISERROR(SEARCH("Y",T232)))</formula>
    </cfRule>
    <cfRule type="containsText" dxfId="295" priority="1435" operator="containsText" text="N">
      <formula>NOT(ISERROR(SEARCH("N",T232)))</formula>
    </cfRule>
  </conditionalFormatting>
  <conditionalFormatting sqref="R148">
    <cfRule type="containsText" dxfId="294" priority="1234" operator="containsText" text="Y">
      <formula>NOT(ISERROR(SEARCH("Y",R148)))</formula>
    </cfRule>
    <cfRule type="containsText" dxfId="293" priority="1235" operator="containsText" text="N">
      <formula>NOT(ISERROR(SEARCH("N",R148)))</formula>
    </cfRule>
  </conditionalFormatting>
  <conditionalFormatting sqref="T73">
    <cfRule type="containsText" dxfId="292" priority="864" operator="containsText" text="Y">
      <formula>NOT(ISERROR(SEARCH("Y",T73)))</formula>
    </cfRule>
    <cfRule type="containsText" dxfId="291" priority="865" operator="containsText" text="N">
      <formula>NOT(ISERROR(SEARCH("N",T73)))</formula>
    </cfRule>
  </conditionalFormatting>
  <conditionalFormatting sqref="T74">
    <cfRule type="containsText" dxfId="290" priority="860" operator="containsText" text="Y">
      <formula>NOT(ISERROR(SEARCH("Y",T74)))</formula>
    </cfRule>
    <cfRule type="containsText" dxfId="289" priority="861" operator="containsText" text="N">
      <formula>NOT(ISERROR(SEARCH("N",T74)))</formula>
    </cfRule>
  </conditionalFormatting>
  <conditionalFormatting sqref="T72">
    <cfRule type="containsText" dxfId="288" priority="850" operator="containsText" text="Y">
      <formula>NOT(ISERROR(SEARCH("Y",T72)))</formula>
    </cfRule>
    <cfRule type="containsText" dxfId="287" priority="851" operator="containsText" text="N">
      <formula>NOT(ISERROR(SEARCH("N",T72)))</formula>
    </cfRule>
  </conditionalFormatting>
  <conditionalFormatting sqref="T75:T79">
    <cfRule type="containsText" dxfId="286" priority="834" operator="containsText" text="Y">
      <formula>NOT(ISERROR(SEARCH("Y",T75)))</formula>
    </cfRule>
    <cfRule type="containsText" dxfId="285" priority="835" operator="containsText" text="N">
      <formula>NOT(ISERROR(SEARCH("N",T75)))</formula>
    </cfRule>
  </conditionalFormatting>
  <conditionalFormatting sqref="T80:T108 T110:T224">
    <cfRule type="containsText" dxfId="284" priority="826" operator="containsText" text="Y">
      <formula>NOT(ISERROR(SEARCH("Y",T80)))</formula>
    </cfRule>
    <cfRule type="containsText" dxfId="283" priority="827" operator="containsText" text="N">
      <formula>NOT(ISERROR(SEARCH("N",T80)))</formula>
    </cfRule>
  </conditionalFormatting>
  <conditionalFormatting sqref="E67">
    <cfRule type="cellIs" dxfId="282" priority="796" stopIfTrue="1" operator="equal">
      <formula>"Closed"</formula>
    </cfRule>
    <cfRule type="cellIs" dxfId="281" priority="797" stopIfTrue="1" operator="equal">
      <formula>"Live"</formula>
    </cfRule>
  </conditionalFormatting>
  <conditionalFormatting sqref="S67">
    <cfRule type="containsText" dxfId="280" priority="794" operator="containsText" text="Y">
      <formula>NOT(ISERROR(SEARCH("Y",S67)))</formula>
    </cfRule>
    <cfRule type="containsText" dxfId="279" priority="795" operator="containsText" text="N">
      <formula>NOT(ISERROR(SEARCH("N",S67)))</formula>
    </cfRule>
  </conditionalFormatting>
  <conditionalFormatting sqref="E66">
    <cfRule type="cellIs" dxfId="278" priority="790" stopIfTrue="1" operator="equal">
      <formula>"Closed"</formula>
    </cfRule>
    <cfRule type="cellIs" dxfId="277" priority="791" stopIfTrue="1" operator="equal">
      <formula>"Live"</formula>
    </cfRule>
  </conditionalFormatting>
  <conditionalFormatting sqref="E68">
    <cfRule type="cellIs" dxfId="276" priority="784" stopIfTrue="1" operator="equal">
      <formula>"Closed"</formula>
    </cfRule>
    <cfRule type="cellIs" dxfId="275" priority="785" stopIfTrue="1" operator="equal">
      <formula>"Live"</formula>
    </cfRule>
  </conditionalFormatting>
  <conditionalFormatting sqref="S68:T68">
    <cfRule type="containsText" dxfId="274" priority="782" operator="containsText" text="Y">
      <formula>NOT(ISERROR(SEARCH("Y",S68)))</formula>
    </cfRule>
    <cfRule type="containsText" dxfId="273" priority="783" operator="containsText" text="N">
      <formula>NOT(ISERROR(SEARCH("N",S68)))</formula>
    </cfRule>
  </conditionalFormatting>
  <conditionalFormatting sqref="E69">
    <cfRule type="cellIs" dxfId="272" priority="778" stopIfTrue="1" operator="equal">
      <formula>"Closed"</formula>
    </cfRule>
    <cfRule type="cellIs" dxfId="271" priority="779" stopIfTrue="1" operator="equal">
      <formula>"Live"</formula>
    </cfRule>
  </conditionalFormatting>
  <conditionalFormatting sqref="S69:T69">
    <cfRule type="containsText" dxfId="270" priority="776" operator="containsText" text="Y">
      <formula>NOT(ISERROR(SEARCH("Y",S69)))</formula>
    </cfRule>
    <cfRule type="containsText" dxfId="269" priority="777" operator="containsText" text="N">
      <formula>NOT(ISERROR(SEARCH("N",S69)))</formula>
    </cfRule>
  </conditionalFormatting>
  <conditionalFormatting sqref="E63:E65">
    <cfRule type="cellIs" dxfId="268" priority="670" stopIfTrue="1" operator="equal">
      <formula>"Closed"</formula>
    </cfRule>
    <cfRule type="cellIs" dxfId="267" priority="671" stopIfTrue="1" operator="equal">
      <formula>"Live"</formula>
    </cfRule>
  </conditionalFormatting>
  <conditionalFormatting sqref="E61">
    <cfRule type="cellIs" dxfId="266" priority="662" stopIfTrue="1" operator="equal">
      <formula>"Closed"</formula>
    </cfRule>
    <cfRule type="cellIs" dxfId="265" priority="663" stopIfTrue="1" operator="equal">
      <formula>"Live"</formula>
    </cfRule>
  </conditionalFormatting>
  <conditionalFormatting sqref="E60">
    <cfRule type="cellIs" dxfId="264" priority="656" stopIfTrue="1" operator="equal">
      <formula>"Closed"</formula>
    </cfRule>
    <cfRule type="cellIs" dxfId="263" priority="657" stopIfTrue="1" operator="equal">
      <formula>"Live"</formula>
    </cfRule>
  </conditionalFormatting>
  <conditionalFormatting sqref="T61">
    <cfRule type="containsText" dxfId="262" priority="652" operator="containsText" text="Y">
      <formula>NOT(ISERROR(SEARCH("Y",T61)))</formula>
    </cfRule>
    <cfRule type="containsText" dxfId="261" priority="653" operator="containsText" text="N">
      <formula>NOT(ISERROR(SEARCH("N",T61)))</formula>
    </cfRule>
  </conditionalFormatting>
  <conditionalFormatting sqref="E59">
    <cfRule type="cellIs" dxfId="260" priority="650" stopIfTrue="1" operator="equal">
      <formula>"Closed"</formula>
    </cfRule>
    <cfRule type="cellIs" dxfId="259" priority="651" stopIfTrue="1" operator="equal">
      <formula>"Live"</formula>
    </cfRule>
  </conditionalFormatting>
  <conditionalFormatting sqref="E58">
    <cfRule type="cellIs" dxfId="258" priority="640" stopIfTrue="1" operator="equal">
      <formula>"Closed"</formula>
    </cfRule>
    <cfRule type="cellIs" dxfId="257" priority="641" stopIfTrue="1" operator="equal">
      <formula>"Live"</formula>
    </cfRule>
  </conditionalFormatting>
  <conditionalFormatting sqref="E57">
    <cfRule type="cellIs" dxfId="256" priority="636" stopIfTrue="1" operator="equal">
      <formula>"Closed"</formula>
    </cfRule>
    <cfRule type="cellIs" dxfId="255" priority="637" stopIfTrue="1" operator="equal">
      <formula>"Live"</formula>
    </cfRule>
  </conditionalFormatting>
  <conditionalFormatting sqref="R67">
    <cfRule type="containsText" dxfId="254" priority="632" operator="containsText" text="Y">
      <formula>NOT(ISERROR(SEARCH("Y",R67)))</formula>
    </cfRule>
    <cfRule type="containsText" dxfId="253" priority="633" operator="containsText" text="N">
      <formula>NOT(ISERROR(SEARCH("N",R67)))</formula>
    </cfRule>
  </conditionalFormatting>
  <conditionalFormatting sqref="T67">
    <cfRule type="containsText" dxfId="252" priority="630" operator="containsText" text="Y">
      <formula>NOT(ISERROR(SEARCH("Y",T67)))</formula>
    </cfRule>
    <cfRule type="containsText" dxfId="251" priority="631" operator="containsText" text="N">
      <formula>NOT(ISERROR(SEARCH("N",T67)))</formula>
    </cfRule>
  </conditionalFormatting>
  <conditionalFormatting sqref="E56">
    <cfRule type="cellIs" dxfId="250" priority="626" stopIfTrue="1" operator="equal">
      <formula>"Closed"</formula>
    </cfRule>
    <cfRule type="cellIs" dxfId="249" priority="627" stopIfTrue="1" operator="equal">
      <formula>"Live"</formula>
    </cfRule>
  </conditionalFormatting>
  <conditionalFormatting sqref="E55">
    <cfRule type="cellIs" dxfId="248" priority="622" stopIfTrue="1" operator="equal">
      <formula>"Closed"</formula>
    </cfRule>
    <cfRule type="cellIs" dxfId="247" priority="623" stopIfTrue="1" operator="equal">
      <formula>"Live"</formula>
    </cfRule>
  </conditionalFormatting>
  <conditionalFormatting sqref="E54">
    <cfRule type="cellIs" dxfId="246" priority="618" stopIfTrue="1" operator="equal">
      <formula>"Closed"</formula>
    </cfRule>
    <cfRule type="cellIs" dxfId="245" priority="619" stopIfTrue="1" operator="equal">
      <formula>"Live"</formula>
    </cfRule>
  </conditionalFormatting>
  <conditionalFormatting sqref="E53">
    <cfRule type="cellIs" dxfId="244" priority="614" stopIfTrue="1" operator="equal">
      <formula>"Closed"</formula>
    </cfRule>
    <cfRule type="cellIs" dxfId="243" priority="615" stopIfTrue="1" operator="equal">
      <formula>"Live"</formula>
    </cfRule>
  </conditionalFormatting>
  <conditionalFormatting sqref="E52">
    <cfRule type="cellIs" dxfId="242" priority="610" stopIfTrue="1" operator="equal">
      <formula>"Closed"</formula>
    </cfRule>
    <cfRule type="cellIs" dxfId="241" priority="611" stopIfTrue="1" operator="equal">
      <formula>"Live"</formula>
    </cfRule>
  </conditionalFormatting>
  <conditionalFormatting sqref="E51">
    <cfRule type="cellIs" dxfId="240" priority="590" stopIfTrue="1" operator="equal">
      <formula>"Closed"</formula>
    </cfRule>
    <cfRule type="cellIs" dxfId="239" priority="591" stopIfTrue="1" operator="equal">
      <formula>"Live"</formula>
    </cfRule>
  </conditionalFormatting>
  <conditionalFormatting sqref="E50">
    <cfRule type="cellIs" dxfId="238" priority="588" stopIfTrue="1" operator="equal">
      <formula>"Closed"</formula>
    </cfRule>
    <cfRule type="cellIs" dxfId="237" priority="589" stopIfTrue="1" operator="equal">
      <formula>"Live"</formula>
    </cfRule>
  </conditionalFormatting>
  <conditionalFormatting sqref="E49">
    <cfRule type="cellIs" dxfId="236" priority="584" stopIfTrue="1" operator="equal">
      <formula>"Closed"</formula>
    </cfRule>
    <cfRule type="cellIs" dxfId="235" priority="585" stopIfTrue="1" operator="equal">
      <formula>"Live"</formula>
    </cfRule>
  </conditionalFormatting>
  <conditionalFormatting sqref="E48">
    <cfRule type="cellIs" dxfId="234" priority="580" stopIfTrue="1" operator="equal">
      <formula>"Closed"</formula>
    </cfRule>
    <cfRule type="cellIs" dxfId="233" priority="581" stopIfTrue="1" operator="equal">
      <formula>"Live"</formula>
    </cfRule>
  </conditionalFormatting>
  <conditionalFormatting sqref="E47">
    <cfRule type="cellIs" dxfId="232" priority="576" stopIfTrue="1" operator="equal">
      <formula>"Closed"</formula>
    </cfRule>
    <cfRule type="cellIs" dxfId="231" priority="577" stopIfTrue="1" operator="equal">
      <formula>"Live"</formula>
    </cfRule>
  </conditionalFormatting>
  <conditionalFormatting sqref="T65:T66">
    <cfRule type="containsText" dxfId="230" priority="572" operator="containsText" text="Y">
      <formula>NOT(ISERROR(SEARCH("Y",T65)))</formula>
    </cfRule>
    <cfRule type="containsText" dxfId="229" priority="573" operator="containsText" text="N">
      <formula>NOT(ISERROR(SEARCH("N",T65)))</formula>
    </cfRule>
  </conditionalFormatting>
  <conditionalFormatting sqref="S70">
    <cfRule type="containsText" dxfId="228" priority="568" operator="containsText" text="Y">
      <formula>NOT(ISERROR(SEARCH("Y",S70)))</formula>
    </cfRule>
    <cfRule type="containsText" dxfId="227" priority="569" operator="containsText" text="N">
      <formula>NOT(ISERROR(SEARCH("N",S70)))</formula>
    </cfRule>
  </conditionalFormatting>
  <conditionalFormatting sqref="E70">
    <cfRule type="cellIs" dxfId="226" priority="560" stopIfTrue="1" operator="equal">
      <formula>"Closed"</formula>
    </cfRule>
    <cfRule type="cellIs" dxfId="225" priority="561" stopIfTrue="1" operator="equal">
      <formula>"Live"</formula>
    </cfRule>
  </conditionalFormatting>
  <conditionalFormatting sqref="E46">
    <cfRule type="cellIs" dxfId="224" priority="556" stopIfTrue="1" operator="equal">
      <formula>"Closed"</formula>
    </cfRule>
    <cfRule type="cellIs" dxfId="223" priority="557" stopIfTrue="1" operator="equal">
      <formula>"Live"</formula>
    </cfRule>
  </conditionalFormatting>
  <conditionalFormatting sqref="T70">
    <cfRule type="containsText" dxfId="222" priority="554" operator="containsText" text="Y">
      <formula>NOT(ISERROR(SEARCH("Y",T70)))</formula>
    </cfRule>
    <cfRule type="containsText" dxfId="221" priority="555" operator="containsText" text="N">
      <formula>NOT(ISERROR(SEARCH("N",T70)))</formula>
    </cfRule>
  </conditionalFormatting>
  <conditionalFormatting sqref="E45">
    <cfRule type="cellIs" dxfId="220" priority="508" stopIfTrue="1" operator="equal">
      <formula>"Closed"</formula>
    </cfRule>
    <cfRule type="cellIs" dxfId="219" priority="509" stopIfTrue="1" operator="equal">
      <formula>"Live"</formula>
    </cfRule>
  </conditionalFormatting>
  <conditionalFormatting sqref="T48">
    <cfRule type="containsText" dxfId="218" priority="368" operator="containsText" text="Y">
      <formula>NOT(ISERROR(SEARCH("Y",T48)))</formula>
    </cfRule>
    <cfRule type="containsText" dxfId="217" priority="369" operator="containsText" text="N">
      <formula>NOT(ISERROR(SEARCH("N",T48)))</formula>
    </cfRule>
  </conditionalFormatting>
  <conditionalFormatting sqref="E44">
    <cfRule type="cellIs" dxfId="216" priority="364" stopIfTrue="1" operator="equal">
      <formula>"Closed"</formula>
    </cfRule>
    <cfRule type="cellIs" dxfId="215" priority="365" stopIfTrue="1" operator="equal">
      <formula>"Live"</formula>
    </cfRule>
  </conditionalFormatting>
  <conditionalFormatting sqref="E43">
    <cfRule type="cellIs" dxfId="214" priority="360" stopIfTrue="1" operator="equal">
      <formula>"Closed"</formula>
    </cfRule>
    <cfRule type="cellIs" dxfId="213" priority="361" stopIfTrue="1" operator="equal">
      <formula>"Live"</formula>
    </cfRule>
  </conditionalFormatting>
  <conditionalFormatting sqref="E41">
    <cfRule type="cellIs" dxfId="212" priority="346" stopIfTrue="1" operator="equal">
      <formula>"Closed"</formula>
    </cfRule>
    <cfRule type="cellIs" dxfId="211" priority="347" stopIfTrue="1" operator="equal">
      <formula>"Live"</formula>
    </cfRule>
  </conditionalFormatting>
  <conditionalFormatting sqref="E39">
    <cfRule type="cellIs" dxfId="210" priority="332" stopIfTrue="1" operator="equal">
      <formula>"Closed"</formula>
    </cfRule>
    <cfRule type="cellIs" dxfId="209" priority="333" stopIfTrue="1" operator="equal">
      <formula>"Live"</formula>
    </cfRule>
  </conditionalFormatting>
  <conditionalFormatting sqref="E38">
    <cfRule type="cellIs" dxfId="208" priority="326" stopIfTrue="1" operator="equal">
      <formula>"Closed"</formula>
    </cfRule>
    <cfRule type="cellIs" dxfId="207" priority="327" stopIfTrue="1" operator="equal">
      <formula>"Live"</formula>
    </cfRule>
  </conditionalFormatting>
  <conditionalFormatting sqref="E40">
    <cfRule type="cellIs" dxfId="206" priority="340" stopIfTrue="1" operator="equal">
      <formula>"Closed"</formula>
    </cfRule>
    <cfRule type="cellIs" dxfId="205" priority="341" stopIfTrue="1" operator="equal">
      <formula>"Live"</formula>
    </cfRule>
  </conditionalFormatting>
  <conditionalFormatting sqref="T39">
    <cfRule type="containsText" dxfId="204" priority="336" operator="containsText" text="Y">
      <formula>NOT(ISERROR(SEARCH("Y",T39)))</formula>
    </cfRule>
    <cfRule type="containsText" dxfId="203" priority="337" operator="containsText" text="N">
      <formula>NOT(ISERROR(SEARCH("N",T39)))</formula>
    </cfRule>
  </conditionalFormatting>
  <conditionalFormatting sqref="T38">
    <cfRule type="containsText" dxfId="202" priority="330" operator="containsText" text="Y">
      <formula>NOT(ISERROR(SEARCH("Y",T38)))</formula>
    </cfRule>
    <cfRule type="containsText" dxfId="201" priority="331" operator="containsText" text="N">
      <formula>NOT(ISERROR(SEARCH("N",T38)))</formula>
    </cfRule>
  </conditionalFormatting>
  <conditionalFormatting sqref="E35">
    <cfRule type="cellIs" dxfId="200" priority="316" stopIfTrue="1" operator="equal">
      <formula>"Closed"</formula>
    </cfRule>
    <cfRule type="cellIs" dxfId="199" priority="317" stopIfTrue="1" operator="equal">
      <formula>"Live"</formula>
    </cfRule>
  </conditionalFormatting>
  <conditionalFormatting sqref="E36">
    <cfRule type="cellIs" dxfId="198" priority="312" stopIfTrue="1" operator="equal">
      <formula>"Closed"</formula>
    </cfRule>
    <cfRule type="cellIs" dxfId="197" priority="313" stopIfTrue="1" operator="equal">
      <formula>"Live"</formula>
    </cfRule>
  </conditionalFormatting>
  <conditionalFormatting sqref="E37">
    <cfRule type="cellIs" dxfId="196" priority="306" stopIfTrue="1" operator="equal">
      <formula>"Closed"</formula>
    </cfRule>
    <cfRule type="cellIs" dxfId="195" priority="307" stopIfTrue="1" operator="equal">
      <formula>"Live"</formula>
    </cfRule>
  </conditionalFormatting>
  <conditionalFormatting sqref="T37">
    <cfRule type="containsText" dxfId="194" priority="310" operator="containsText" text="Y">
      <formula>NOT(ISERROR(SEARCH("Y",T37)))</formula>
    </cfRule>
    <cfRule type="containsText" dxfId="193" priority="311" operator="containsText" text="N">
      <formula>NOT(ISERROR(SEARCH("N",T37)))</formula>
    </cfRule>
  </conditionalFormatting>
  <conditionalFormatting sqref="F35:F41 F43:F61 F63:F375">
    <cfRule type="cellIs" dxfId="192" priority="308" stopIfTrue="1" operator="equal">
      <formula>"Closed"</formula>
    </cfRule>
    <cfRule type="cellIs" dxfId="191" priority="309" stopIfTrue="1" operator="equal">
      <formula>"Live"</formula>
    </cfRule>
  </conditionalFormatting>
  <conditionalFormatting sqref="L35">
    <cfRule type="expression" dxfId="190" priority="292">
      <formula>$V35="Yes"</formula>
    </cfRule>
  </conditionalFormatting>
  <conditionalFormatting sqref="L36">
    <cfRule type="expression" dxfId="189" priority="278">
      <formula>$V36="Yes"</formula>
    </cfRule>
  </conditionalFormatting>
  <conditionalFormatting sqref="L37:L41 L44:L61 L110:L330 L63:L108">
    <cfRule type="expression" dxfId="188" priority="277">
      <formula>$V37="Yes"</formula>
    </cfRule>
  </conditionalFormatting>
  <conditionalFormatting sqref="L331:L375">
    <cfRule type="expression" dxfId="187" priority="276">
      <formula>$V331="Yes"</formula>
    </cfRule>
  </conditionalFormatting>
  <conditionalFormatting sqref="E42">
    <cfRule type="cellIs" dxfId="186" priority="249" stopIfTrue="1" operator="equal">
      <formula>"Closed"</formula>
    </cfRule>
    <cfRule type="cellIs" dxfId="185" priority="250" stopIfTrue="1" operator="equal">
      <formula>"Live"</formula>
    </cfRule>
  </conditionalFormatting>
  <conditionalFormatting sqref="E34">
    <cfRule type="cellIs" dxfId="184" priority="243" stopIfTrue="1" operator="equal">
      <formula>"Closed"</formula>
    </cfRule>
    <cfRule type="cellIs" dxfId="183" priority="244" stopIfTrue="1" operator="equal">
      <formula>"Live"</formula>
    </cfRule>
  </conditionalFormatting>
  <conditionalFormatting sqref="F34">
    <cfRule type="cellIs" dxfId="182" priority="241" stopIfTrue="1" operator="equal">
      <formula>"Closed"</formula>
    </cfRule>
    <cfRule type="cellIs" dxfId="181" priority="242" stopIfTrue="1" operator="equal">
      <formula>"Live"</formula>
    </cfRule>
  </conditionalFormatting>
  <conditionalFormatting sqref="E33">
    <cfRule type="cellIs" dxfId="180" priority="238" stopIfTrue="1" operator="equal">
      <formula>"Closed"</formula>
    </cfRule>
    <cfRule type="cellIs" dxfId="179" priority="239" stopIfTrue="1" operator="equal">
      <formula>"Live"</formula>
    </cfRule>
  </conditionalFormatting>
  <conditionalFormatting sqref="F33">
    <cfRule type="cellIs" dxfId="178" priority="236" stopIfTrue="1" operator="equal">
      <formula>"Closed"</formula>
    </cfRule>
    <cfRule type="cellIs" dxfId="177" priority="237" stopIfTrue="1" operator="equal">
      <formula>"Live"</formula>
    </cfRule>
  </conditionalFormatting>
  <conditionalFormatting sqref="E32">
    <cfRule type="cellIs" dxfId="176" priority="233" stopIfTrue="1" operator="equal">
      <formula>"Closed"</formula>
    </cfRule>
    <cfRule type="cellIs" dxfId="175" priority="234" stopIfTrue="1" operator="equal">
      <formula>"Live"</formula>
    </cfRule>
  </conditionalFormatting>
  <conditionalFormatting sqref="F32">
    <cfRule type="cellIs" dxfId="174" priority="231" stopIfTrue="1" operator="equal">
      <formula>"Closed"</formula>
    </cfRule>
    <cfRule type="cellIs" dxfId="173" priority="232" stopIfTrue="1" operator="equal">
      <formula>"Live"</formula>
    </cfRule>
  </conditionalFormatting>
  <conditionalFormatting sqref="E31">
    <cfRule type="cellIs" dxfId="172" priority="228" stopIfTrue="1" operator="equal">
      <formula>"Closed"</formula>
    </cfRule>
    <cfRule type="cellIs" dxfId="171" priority="229" stopIfTrue="1" operator="equal">
      <formula>"Live"</formula>
    </cfRule>
  </conditionalFormatting>
  <conditionalFormatting sqref="F31">
    <cfRule type="cellIs" dxfId="170" priority="226" stopIfTrue="1" operator="equal">
      <formula>"Closed"</formula>
    </cfRule>
    <cfRule type="cellIs" dxfId="169" priority="227" stopIfTrue="1" operator="equal">
      <formula>"Live"</formula>
    </cfRule>
  </conditionalFormatting>
  <conditionalFormatting sqref="L31">
    <cfRule type="expression" dxfId="168" priority="219">
      <formula>$V31="Yes"</formula>
    </cfRule>
  </conditionalFormatting>
  <conditionalFormatting sqref="L34">
    <cfRule type="expression" dxfId="167" priority="218">
      <formula>$V34="Yes"</formula>
    </cfRule>
  </conditionalFormatting>
  <conditionalFormatting sqref="E30">
    <cfRule type="cellIs" dxfId="166" priority="216" stopIfTrue="1" operator="equal">
      <formula>"Closed"</formula>
    </cfRule>
    <cfRule type="cellIs" dxfId="165" priority="217" stopIfTrue="1" operator="equal">
      <formula>"Live"</formula>
    </cfRule>
  </conditionalFormatting>
  <conditionalFormatting sqref="F30">
    <cfRule type="cellIs" dxfId="164" priority="214" stopIfTrue="1" operator="equal">
      <formula>"Closed"</formula>
    </cfRule>
    <cfRule type="cellIs" dxfId="163" priority="215" stopIfTrue="1" operator="equal">
      <formula>"Live"</formula>
    </cfRule>
  </conditionalFormatting>
  <conditionalFormatting sqref="L30">
    <cfRule type="expression" dxfId="162" priority="212">
      <formula>$V30="Yes"</formula>
    </cfRule>
  </conditionalFormatting>
  <conditionalFormatting sqref="L32">
    <cfRule type="expression" dxfId="161" priority="211">
      <formula>$V32="Yes"</formula>
    </cfRule>
  </conditionalFormatting>
  <conditionalFormatting sqref="L33">
    <cfRule type="expression" dxfId="160" priority="210">
      <formula>$V33="Yes"</formula>
    </cfRule>
  </conditionalFormatting>
  <conditionalFormatting sqref="F29">
    <cfRule type="cellIs" dxfId="159" priority="205" stopIfTrue="1" operator="equal">
      <formula>"Closed"</formula>
    </cfRule>
    <cfRule type="cellIs" dxfId="158" priority="206" stopIfTrue="1" operator="equal">
      <formula>"Live"</formula>
    </cfRule>
  </conditionalFormatting>
  <conditionalFormatting sqref="E29">
    <cfRule type="cellIs" dxfId="157" priority="202" stopIfTrue="1" operator="equal">
      <formula>"Closed"</formula>
    </cfRule>
    <cfRule type="cellIs" dxfId="156" priority="203" stopIfTrue="1" operator="equal">
      <formula>"Live"</formula>
    </cfRule>
  </conditionalFormatting>
  <conditionalFormatting sqref="L29">
    <cfRule type="expression" dxfId="155" priority="200">
      <formula>$V29="Yes"</formula>
    </cfRule>
  </conditionalFormatting>
  <conditionalFormatting sqref="F28">
    <cfRule type="cellIs" dxfId="154" priority="198" stopIfTrue="1" operator="equal">
      <formula>"Closed"</formula>
    </cfRule>
    <cfRule type="cellIs" dxfId="153" priority="199" stopIfTrue="1" operator="equal">
      <formula>"Live"</formula>
    </cfRule>
  </conditionalFormatting>
  <conditionalFormatting sqref="E28">
    <cfRule type="cellIs" dxfId="152" priority="193" stopIfTrue="1" operator="equal">
      <formula>"Closed"</formula>
    </cfRule>
    <cfRule type="cellIs" dxfId="151" priority="194" stopIfTrue="1" operator="equal">
      <formula>"Live"</formula>
    </cfRule>
  </conditionalFormatting>
  <conditionalFormatting sqref="L28">
    <cfRule type="expression" dxfId="150" priority="192">
      <formula>$V28="Yes"</formula>
    </cfRule>
  </conditionalFormatting>
  <conditionalFormatting sqref="F27">
    <cfRule type="cellIs" dxfId="149" priority="190" stopIfTrue="1" operator="equal">
      <formula>"Closed"</formula>
    </cfRule>
    <cfRule type="cellIs" dxfId="148" priority="191" stopIfTrue="1" operator="equal">
      <formula>"Live"</formula>
    </cfRule>
  </conditionalFormatting>
  <conditionalFormatting sqref="F26">
    <cfRule type="cellIs" dxfId="147" priority="185" stopIfTrue="1" operator="equal">
      <formula>"Closed"</formula>
    </cfRule>
    <cfRule type="cellIs" dxfId="146" priority="186" stopIfTrue="1" operator="equal">
      <formula>"Live"</formula>
    </cfRule>
  </conditionalFormatting>
  <conditionalFormatting sqref="F25">
    <cfRule type="cellIs" dxfId="145" priority="180" stopIfTrue="1" operator="equal">
      <formula>"Closed"</formula>
    </cfRule>
    <cfRule type="cellIs" dxfId="144" priority="181" stopIfTrue="1" operator="equal">
      <formula>"Live"</formula>
    </cfRule>
  </conditionalFormatting>
  <conditionalFormatting sqref="F24">
    <cfRule type="cellIs" dxfId="143" priority="175" stopIfTrue="1" operator="equal">
      <formula>"Closed"</formula>
    </cfRule>
    <cfRule type="cellIs" dxfId="142" priority="176" stopIfTrue="1" operator="equal">
      <formula>"Live"</formula>
    </cfRule>
  </conditionalFormatting>
  <conditionalFormatting sqref="F23">
    <cfRule type="cellIs" dxfId="141" priority="170" stopIfTrue="1" operator="equal">
      <formula>"Closed"</formula>
    </cfRule>
    <cfRule type="cellIs" dxfId="140" priority="171" stopIfTrue="1" operator="equal">
      <formula>"Live"</formula>
    </cfRule>
  </conditionalFormatting>
  <conditionalFormatting sqref="E27">
    <cfRule type="cellIs" dxfId="139" priority="165" stopIfTrue="1" operator="equal">
      <formula>"Closed"</formula>
    </cfRule>
    <cfRule type="cellIs" dxfId="138" priority="166" stopIfTrue="1" operator="equal">
      <formula>"Live"</formula>
    </cfRule>
  </conditionalFormatting>
  <conditionalFormatting sqref="E25:E26">
    <cfRule type="cellIs" dxfId="137" priority="163" stopIfTrue="1" operator="equal">
      <formula>"Closed"</formula>
    </cfRule>
    <cfRule type="cellIs" dxfId="136" priority="164" stopIfTrue="1" operator="equal">
      <formula>"Live"</formula>
    </cfRule>
  </conditionalFormatting>
  <conditionalFormatting sqref="E23:E24">
    <cfRule type="cellIs" dxfId="135" priority="161" stopIfTrue="1" operator="equal">
      <formula>"Closed"</formula>
    </cfRule>
    <cfRule type="cellIs" dxfId="134" priority="162" stopIfTrue="1" operator="equal">
      <formula>"Live"</formula>
    </cfRule>
  </conditionalFormatting>
  <conditionalFormatting sqref="L23">
    <cfRule type="expression" dxfId="133" priority="158">
      <formula>$V23="Yes"</formula>
    </cfRule>
  </conditionalFormatting>
  <conditionalFormatting sqref="F22">
    <cfRule type="cellIs" dxfId="132" priority="156" stopIfTrue="1" operator="equal">
      <formula>"Closed"</formula>
    </cfRule>
    <cfRule type="cellIs" dxfId="131" priority="157" stopIfTrue="1" operator="equal">
      <formula>"Live"</formula>
    </cfRule>
  </conditionalFormatting>
  <conditionalFormatting sqref="L27">
    <cfRule type="expression" dxfId="130" priority="152">
      <formula>$V27="Yes"</formula>
    </cfRule>
  </conditionalFormatting>
  <conditionalFormatting sqref="L26">
    <cfRule type="expression" dxfId="129" priority="151">
      <formula>$V26="Yes"</formula>
    </cfRule>
  </conditionalFormatting>
  <conditionalFormatting sqref="L25">
    <cfRule type="expression" dxfId="128" priority="150">
      <formula>$V25="Yes"</formula>
    </cfRule>
  </conditionalFormatting>
  <conditionalFormatting sqref="L24">
    <cfRule type="expression" dxfId="127" priority="149">
      <formula>$V24="Yes"</formula>
    </cfRule>
  </conditionalFormatting>
  <conditionalFormatting sqref="E22">
    <cfRule type="cellIs" dxfId="126" priority="147" stopIfTrue="1" operator="equal">
      <formula>"Closed"</formula>
    </cfRule>
    <cfRule type="cellIs" dxfId="125" priority="148" stopIfTrue="1" operator="equal">
      <formula>"Live"</formula>
    </cfRule>
  </conditionalFormatting>
  <conditionalFormatting sqref="L22">
    <cfRule type="expression" dxfId="124" priority="146">
      <formula>$V22="Yes"</formula>
    </cfRule>
  </conditionalFormatting>
  <conditionalFormatting sqref="F21">
    <cfRule type="cellIs" dxfId="123" priority="144" stopIfTrue="1" operator="equal">
      <formula>"Closed"</formula>
    </cfRule>
    <cfRule type="cellIs" dxfId="122" priority="145" stopIfTrue="1" operator="equal">
      <formula>"Live"</formula>
    </cfRule>
  </conditionalFormatting>
  <conditionalFormatting sqref="E21">
    <cfRule type="cellIs" dxfId="121" priority="139" stopIfTrue="1" operator="equal">
      <formula>"Closed"</formula>
    </cfRule>
    <cfRule type="cellIs" dxfId="120" priority="140" stopIfTrue="1" operator="equal">
      <formula>"Live"</formula>
    </cfRule>
  </conditionalFormatting>
  <conditionalFormatting sqref="L21">
    <cfRule type="expression" dxfId="119" priority="138">
      <formula>$V21="Yes"</formula>
    </cfRule>
  </conditionalFormatting>
  <conditionalFormatting sqref="L43">
    <cfRule type="expression" dxfId="118" priority="137">
      <formula>$V43="Yes"</formula>
    </cfRule>
  </conditionalFormatting>
  <conditionalFormatting sqref="L42">
    <cfRule type="expression" dxfId="117" priority="134">
      <formula>$V42="Yes"</formula>
    </cfRule>
  </conditionalFormatting>
  <conditionalFormatting sqref="F20">
    <cfRule type="cellIs" dxfId="116" priority="132" stopIfTrue="1" operator="equal">
      <formula>"Closed"</formula>
    </cfRule>
    <cfRule type="cellIs" dxfId="115" priority="133" stopIfTrue="1" operator="equal">
      <formula>"Live"</formula>
    </cfRule>
  </conditionalFormatting>
  <conditionalFormatting sqref="E20">
    <cfRule type="cellIs" dxfId="114" priority="130" stopIfTrue="1" operator="equal">
      <formula>"Closed"</formula>
    </cfRule>
    <cfRule type="cellIs" dxfId="113" priority="131" stopIfTrue="1" operator="equal">
      <formula>"Live"</formula>
    </cfRule>
  </conditionalFormatting>
  <conditionalFormatting sqref="L20">
    <cfRule type="expression" dxfId="112" priority="129">
      <formula>$V20="Yes"</formula>
    </cfRule>
  </conditionalFormatting>
  <conditionalFormatting sqref="S21">
    <cfRule type="containsText" dxfId="111" priority="127" operator="containsText" text="Y">
      <formula>NOT(ISERROR(SEARCH("Y",S21)))</formula>
    </cfRule>
    <cfRule type="containsText" dxfId="110" priority="128" operator="containsText" text="N">
      <formula>NOT(ISERROR(SEARCH("N",S21)))</formula>
    </cfRule>
  </conditionalFormatting>
  <conditionalFormatting sqref="R42">
    <cfRule type="containsText" dxfId="109" priority="125" operator="containsText" text="Y">
      <formula>NOT(ISERROR(SEARCH("Y",R42)))</formula>
    </cfRule>
    <cfRule type="containsText" dxfId="108" priority="126" operator="containsText" text="N">
      <formula>NOT(ISERROR(SEARCH("N",R42)))</formula>
    </cfRule>
  </conditionalFormatting>
  <conditionalFormatting sqref="R43">
    <cfRule type="containsText" dxfId="107" priority="121" operator="containsText" text="Y">
      <formula>NOT(ISERROR(SEARCH("Y",R43)))</formula>
    </cfRule>
    <cfRule type="containsText" dxfId="106" priority="122" operator="containsText" text="N">
      <formula>NOT(ISERROR(SEARCH("N",R43)))</formula>
    </cfRule>
  </conditionalFormatting>
  <conditionalFormatting sqref="R46">
    <cfRule type="containsText" dxfId="105" priority="119" operator="containsText" text="Y">
      <formula>NOT(ISERROR(SEARCH("Y",R46)))</formula>
    </cfRule>
    <cfRule type="containsText" dxfId="104" priority="120" operator="containsText" text="N">
      <formula>NOT(ISERROR(SEARCH("N",R46)))</formula>
    </cfRule>
  </conditionalFormatting>
  <conditionalFormatting sqref="R48">
    <cfRule type="containsText" dxfId="103" priority="117" operator="containsText" text="Y">
      <formula>NOT(ISERROR(SEARCH("Y",R48)))</formula>
    </cfRule>
    <cfRule type="containsText" dxfId="102" priority="118" operator="containsText" text="N">
      <formula>NOT(ISERROR(SEARCH("N",R48)))</formula>
    </cfRule>
  </conditionalFormatting>
  <conditionalFormatting sqref="S48">
    <cfRule type="containsText" dxfId="101" priority="115" operator="containsText" text="Y">
      <formula>NOT(ISERROR(SEARCH("Y",S48)))</formula>
    </cfRule>
    <cfRule type="containsText" dxfId="100" priority="116" operator="containsText" text="N">
      <formula>NOT(ISERROR(SEARCH("N",S48)))</formula>
    </cfRule>
  </conditionalFormatting>
  <conditionalFormatting sqref="S50">
    <cfRule type="containsText" dxfId="99" priority="113" operator="containsText" text="Y">
      <formula>NOT(ISERROR(SEARCH("Y",S50)))</formula>
    </cfRule>
    <cfRule type="containsText" dxfId="98" priority="114" operator="containsText" text="N">
      <formula>NOT(ISERROR(SEARCH("N",S50)))</formula>
    </cfRule>
  </conditionalFormatting>
  <conditionalFormatting sqref="F19">
    <cfRule type="cellIs" dxfId="97" priority="111" stopIfTrue="1" operator="equal">
      <formula>"Closed"</formula>
    </cfRule>
    <cfRule type="cellIs" dxfId="96" priority="112" stopIfTrue="1" operator="equal">
      <formula>"Live"</formula>
    </cfRule>
  </conditionalFormatting>
  <conditionalFormatting sqref="E19">
    <cfRule type="cellIs" dxfId="95" priority="109" stopIfTrue="1" operator="equal">
      <formula>"Closed"</formula>
    </cfRule>
    <cfRule type="cellIs" dxfId="94" priority="110" stopIfTrue="1" operator="equal">
      <formula>"Live"</formula>
    </cfRule>
  </conditionalFormatting>
  <conditionalFormatting sqref="L19">
    <cfRule type="expression" dxfId="93" priority="107">
      <formula>$V19="Yes"</formula>
    </cfRule>
  </conditionalFormatting>
  <conditionalFormatting sqref="F18">
    <cfRule type="cellIs" dxfId="92" priority="105" stopIfTrue="1" operator="equal">
      <formula>"Closed"</formula>
    </cfRule>
    <cfRule type="cellIs" dxfId="91" priority="106" stopIfTrue="1" operator="equal">
      <formula>"Live"</formula>
    </cfRule>
  </conditionalFormatting>
  <conditionalFormatting sqref="E18">
    <cfRule type="cellIs" dxfId="90" priority="103" stopIfTrue="1" operator="equal">
      <formula>"Closed"</formula>
    </cfRule>
    <cfRule type="cellIs" dxfId="89" priority="104" stopIfTrue="1" operator="equal">
      <formula>"Live"</formula>
    </cfRule>
  </conditionalFormatting>
  <conditionalFormatting sqref="L18">
    <cfRule type="expression" dxfId="88" priority="102">
      <formula>$V18="Yes"</formula>
    </cfRule>
  </conditionalFormatting>
  <conditionalFormatting sqref="F17">
    <cfRule type="cellIs" dxfId="87" priority="90" stopIfTrue="1" operator="equal">
      <formula>"Closed"</formula>
    </cfRule>
    <cfRule type="cellIs" dxfId="86" priority="91" stopIfTrue="1" operator="equal">
      <formula>"Live"</formula>
    </cfRule>
  </conditionalFormatting>
  <conditionalFormatting sqref="E17">
    <cfRule type="cellIs" dxfId="85" priority="85" stopIfTrue="1" operator="equal">
      <formula>"Closed"</formula>
    </cfRule>
    <cfRule type="cellIs" dxfId="84" priority="86" stopIfTrue="1" operator="equal">
      <formula>"Live"</formula>
    </cfRule>
  </conditionalFormatting>
  <conditionalFormatting sqref="L17">
    <cfRule type="expression" dxfId="83" priority="84">
      <formula>$V17="Yes"</formula>
    </cfRule>
  </conditionalFormatting>
  <conditionalFormatting sqref="T63">
    <cfRule type="containsText" dxfId="82" priority="82" operator="containsText" text="Y">
      <formula>NOT(ISERROR(SEARCH("Y",T63)))</formula>
    </cfRule>
    <cfRule type="containsText" dxfId="81" priority="83" operator="containsText" text="N">
      <formula>NOT(ISERROR(SEARCH("N",T63)))</formula>
    </cfRule>
  </conditionalFormatting>
  <conditionalFormatting sqref="T22">
    <cfRule type="containsText" dxfId="80" priority="80" operator="containsText" text="Y">
      <formula>NOT(ISERROR(SEARCH("Y",T22)))</formula>
    </cfRule>
    <cfRule type="containsText" dxfId="79" priority="81" operator="containsText" text="N">
      <formula>NOT(ISERROR(SEARCH("N",T22)))</formula>
    </cfRule>
  </conditionalFormatting>
  <conditionalFormatting sqref="L109">
    <cfRule type="expression" dxfId="78" priority="79">
      <formula>$V109="Yes"</formula>
    </cfRule>
  </conditionalFormatting>
  <conditionalFormatting sqref="F16">
    <cfRule type="cellIs" dxfId="77" priority="77" stopIfTrue="1" operator="equal">
      <formula>"Closed"</formula>
    </cfRule>
    <cfRule type="cellIs" dxfId="76" priority="78" stopIfTrue="1" operator="equal">
      <formula>"Live"</formula>
    </cfRule>
  </conditionalFormatting>
  <conditionalFormatting sqref="E16">
    <cfRule type="cellIs" dxfId="75" priority="75" stopIfTrue="1" operator="equal">
      <formula>"Closed"</formula>
    </cfRule>
    <cfRule type="cellIs" dxfId="74" priority="76" stopIfTrue="1" operator="equal">
      <formula>"Live"</formula>
    </cfRule>
  </conditionalFormatting>
  <conditionalFormatting sqref="L16">
    <cfRule type="expression" dxfId="73" priority="74">
      <formula>$V16="Yes"</formula>
    </cfRule>
  </conditionalFormatting>
  <conditionalFormatting sqref="F15">
    <cfRule type="cellIs" dxfId="72" priority="72" stopIfTrue="1" operator="equal">
      <formula>"Closed"</formula>
    </cfRule>
    <cfRule type="cellIs" dxfId="71" priority="73" stopIfTrue="1" operator="equal">
      <formula>"Live"</formula>
    </cfRule>
  </conditionalFormatting>
  <conditionalFormatting sqref="E15">
    <cfRule type="cellIs" dxfId="70" priority="70" stopIfTrue="1" operator="equal">
      <formula>"Closed"</formula>
    </cfRule>
    <cfRule type="cellIs" dxfId="69" priority="71" stopIfTrue="1" operator="equal">
      <formula>"Live"</formula>
    </cfRule>
  </conditionalFormatting>
  <conditionalFormatting sqref="L15">
    <cfRule type="expression" dxfId="68" priority="69">
      <formula>$V15="Yes"</formula>
    </cfRule>
  </conditionalFormatting>
  <conditionalFormatting sqref="F14">
    <cfRule type="cellIs" dxfId="67" priority="67" stopIfTrue="1" operator="equal">
      <formula>"Closed"</formula>
    </cfRule>
    <cfRule type="cellIs" dxfId="66" priority="68" stopIfTrue="1" operator="equal">
      <formula>"Live"</formula>
    </cfRule>
  </conditionalFormatting>
  <conditionalFormatting sqref="E14">
    <cfRule type="cellIs" dxfId="65" priority="65" stopIfTrue="1" operator="equal">
      <formula>"Closed"</formula>
    </cfRule>
    <cfRule type="cellIs" dxfId="64" priority="66" stopIfTrue="1" operator="equal">
      <formula>"Live"</formula>
    </cfRule>
  </conditionalFormatting>
  <conditionalFormatting sqref="L14">
    <cfRule type="expression" dxfId="63" priority="64">
      <formula>$V14="Yes"</formula>
    </cfRule>
  </conditionalFormatting>
  <conditionalFormatting sqref="F13">
    <cfRule type="cellIs" dxfId="62" priority="62" stopIfTrue="1" operator="equal">
      <formula>"Closed"</formula>
    </cfRule>
    <cfRule type="cellIs" dxfId="61" priority="63" stopIfTrue="1" operator="equal">
      <formula>"Live"</formula>
    </cfRule>
  </conditionalFormatting>
  <conditionalFormatting sqref="E13">
    <cfRule type="cellIs" dxfId="60" priority="60" stopIfTrue="1" operator="equal">
      <formula>"Closed"</formula>
    </cfRule>
    <cfRule type="cellIs" dxfId="59" priority="61" stopIfTrue="1" operator="equal">
      <formula>"Live"</formula>
    </cfRule>
  </conditionalFormatting>
  <conditionalFormatting sqref="L13">
    <cfRule type="expression" dxfId="58" priority="59">
      <formula>$V13="Yes"</formula>
    </cfRule>
  </conditionalFormatting>
  <conditionalFormatting sqref="E62">
    <cfRule type="cellIs" dxfId="57" priority="57" stopIfTrue="1" operator="equal">
      <formula>"Closed"</formula>
    </cfRule>
    <cfRule type="cellIs" dxfId="56" priority="58" stopIfTrue="1" operator="equal">
      <formula>"Live"</formula>
    </cfRule>
  </conditionalFormatting>
  <conditionalFormatting sqref="F62">
    <cfRule type="cellIs" dxfId="55" priority="55" stopIfTrue="1" operator="equal">
      <formula>"Closed"</formula>
    </cfRule>
    <cfRule type="cellIs" dxfId="54" priority="56" stopIfTrue="1" operator="equal">
      <formula>"Live"</formula>
    </cfRule>
  </conditionalFormatting>
  <conditionalFormatting sqref="L62">
    <cfRule type="expression" dxfId="53" priority="54">
      <formula>$V62="Yes"</formula>
    </cfRule>
  </conditionalFormatting>
  <conditionalFormatting sqref="T62">
    <cfRule type="containsText" dxfId="52" priority="52" operator="containsText" text="Y">
      <formula>NOT(ISERROR(SEARCH("Y",T62)))</formula>
    </cfRule>
    <cfRule type="containsText" dxfId="51" priority="53" operator="containsText" text="N">
      <formula>NOT(ISERROR(SEARCH("N",T62)))</formula>
    </cfRule>
  </conditionalFormatting>
  <conditionalFormatting sqref="F42">
    <cfRule type="cellIs" dxfId="50" priority="50" stopIfTrue="1" operator="equal">
      <formula>"Closed"</formula>
    </cfRule>
    <cfRule type="cellIs" dxfId="49" priority="51" stopIfTrue="1" operator="equal">
      <formula>"Live"</formula>
    </cfRule>
  </conditionalFormatting>
  <conditionalFormatting sqref="T109">
    <cfRule type="containsText" dxfId="48" priority="48" operator="containsText" text="Y">
      <formula>NOT(ISERROR(SEARCH("Y",T109)))</formula>
    </cfRule>
    <cfRule type="containsText" dxfId="47" priority="49" operator="containsText" text="N">
      <formula>NOT(ISERROR(SEARCH("N",T109)))</formula>
    </cfRule>
  </conditionalFormatting>
  <conditionalFormatting sqref="F12">
    <cfRule type="cellIs" dxfId="46" priority="46" stopIfTrue="1" operator="equal">
      <formula>"Closed"</formula>
    </cfRule>
    <cfRule type="cellIs" dxfId="45" priority="47" stopIfTrue="1" operator="equal">
      <formula>"Live"</formula>
    </cfRule>
  </conditionalFormatting>
  <conditionalFormatting sqref="E12">
    <cfRule type="cellIs" dxfId="44" priority="44" stopIfTrue="1" operator="equal">
      <formula>"Closed"</formula>
    </cfRule>
    <cfRule type="cellIs" dxfId="43" priority="45" stopIfTrue="1" operator="equal">
      <formula>"Live"</formula>
    </cfRule>
  </conditionalFormatting>
  <conditionalFormatting sqref="L12">
    <cfRule type="expression" dxfId="42" priority="43">
      <formula>$V12="Yes"</formula>
    </cfRule>
  </conditionalFormatting>
  <conditionalFormatting sqref="F11">
    <cfRule type="cellIs" dxfId="41" priority="41" stopIfTrue="1" operator="equal">
      <formula>"Closed"</formula>
    </cfRule>
    <cfRule type="cellIs" dxfId="40" priority="42" stopIfTrue="1" operator="equal">
      <formula>"Live"</formula>
    </cfRule>
  </conditionalFormatting>
  <conditionalFormatting sqref="E11">
    <cfRule type="cellIs" dxfId="39" priority="39" stopIfTrue="1" operator="equal">
      <formula>"Closed"</formula>
    </cfRule>
    <cfRule type="cellIs" dxfId="38" priority="40" stopIfTrue="1" operator="equal">
      <formula>"Live"</formula>
    </cfRule>
  </conditionalFormatting>
  <conditionalFormatting sqref="L11">
    <cfRule type="expression" dxfId="37" priority="38">
      <formula>$V11="Yes"</formula>
    </cfRule>
  </conditionalFormatting>
  <conditionalFormatting sqref="F10">
    <cfRule type="cellIs" dxfId="36" priority="36" stopIfTrue="1" operator="equal">
      <formula>"Closed"</formula>
    </cfRule>
    <cfRule type="cellIs" dxfId="35" priority="37" stopIfTrue="1" operator="equal">
      <formula>"Live"</formula>
    </cfRule>
  </conditionalFormatting>
  <conditionalFormatting sqref="E10">
    <cfRule type="cellIs" dxfId="34" priority="34" stopIfTrue="1" operator="equal">
      <formula>"Closed"</formula>
    </cfRule>
    <cfRule type="cellIs" dxfId="33" priority="35" stopIfTrue="1" operator="equal">
      <formula>"Live"</formula>
    </cfRule>
  </conditionalFormatting>
  <conditionalFormatting sqref="L10">
    <cfRule type="expression" dxfId="32" priority="33">
      <formula>$V10="Yes"</formula>
    </cfRule>
  </conditionalFormatting>
  <conditionalFormatting sqref="T71">
    <cfRule type="containsText" dxfId="31" priority="31" operator="containsText" text="Y">
      <formula>NOT(ISERROR(SEARCH("Y",T71)))</formula>
    </cfRule>
    <cfRule type="containsText" dxfId="30" priority="32" operator="containsText" text="N">
      <formula>NOT(ISERROR(SEARCH("N",T71)))</formula>
    </cfRule>
  </conditionalFormatting>
  <conditionalFormatting sqref="F9">
    <cfRule type="cellIs" dxfId="29" priority="29" stopIfTrue="1" operator="equal">
      <formula>"Closed"</formula>
    </cfRule>
    <cfRule type="cellIs" dxfId="28" priority="30" stopIfTrue="1" operator="equal">
      <formula>"Live"</formula>
    </cfRule>
  </conditionalFormatting>
  <conditionalFormatting sqref="E9">
    <cfRule type="cellIs" dxfId="27" priority="27" stopIfTrue="1" operator="equal">
      <formula>"Closed"</formula>
    </cfRule>
    <cfRule type="cellIs" dxfId="26" priority="28" stopIfTrue="1" operator="equal">
      <formula>"Live"</formula>
    </cfRule>
  </conditionalFormatting>
  <conditionalFormatting sqref="L9">
    <cfRule type="expression" dxfId="25" priority="26">
      <formula>$V9="Yes"</formula>
    </cfRule>
  </conditionalFormatting>
  <conditionalFormatting sqref="F8">
    <cfRule type="cellIs" dxfId="24" priority="24" stopIfTrue="1" operator="equal">
      <formula>"Closed"</formula>
    </cfRule>
    <cfRule type="cellIs" dxfId="23" priority="25" stopIfTrue="1" operator="equal">
      <formula>"Live"</formula>
    </cfRule>
  </conditionalFormatting>
  <conditionalFormatting sqref="E8">
    <cfRule type="cellIs" dxfId="22" priority="22" stopIfTrue="1" operator="equal">
      <formula>"Closed"</formula>
    </cfRule>
    <cfRule type="cellIs" dxfId="21" priority="23" stopIfTrue="1" operator="equal">
      <formula>"Live"</formula>
    </cfRule>
  </conditionalFormatting>
  <conditionalFormatting sqref="L8">
    <cfRule type="expression" dxfId="20" priority="21">
      <formula>$V8="Yes"</formula>
    </cfRule>
  </conditionalFormatting>
  <conditionalFormatting sqref="F7">
    <cfRule type="cellIs" dxfId="19" priority="19" stopIfTrue="1" operator="equal">
      <formula>"Closed"</formula>
    </cfRule>
    <cfRule type="cellIs" dxfId="18" priority="20" stopIfTrue="1" operator="equal">
      <formula>"Live"</formula>
    </cfRule>
  </conditionalFormatting>
  <conditionalFormatting sqref="E7">
    <cfRule type="cellIs" dxfId="17" priority="17" stopIfTrue="1" operator="equal">
      <formula>"Closed"</formula>
    </cfRule>
    <cfRule type="cellIs" dxfId="16" priority="18" stopIfTrue="1" operator="equal">
      <formula>"Live"</formula>
    </cfRule>
  </conditionalFormatting>
  <conditionalFormatting sqref="L7">
    <cfRule type="expression" dxfId="15" priority="16">
      <formula>$V7="Yes"</formula>
    </cfRule>
  </conditionalFormatting>
  <conditionalFormatting sqref="F6">
    <cfRule type="cellIs" dxfId="14" priority="14" stopIfTrue="1" operator="equal">
      <formula>"Closed"</formula>
    </cfRule>
    <cfRule type="cellIs" dxfId="13" priority="15" stopIfTrue="1" operator="equal">
      <formula>"Live"</formula>
    </cfRule>
  </conditionalFormatting>
  <conditionalFormatting sqref="E6">
    <cfRule type="cellIs" dxfId="12" priority="12" stopIfTrue="1" operator="equal">
      <formula>"Closed"</formula>
    </cfRule>
    <cfRule type="cellIs" dxfId="11" priority="13" stopIfTrue="1" operator="equal">
      <formula>"Live"</formula>
    </cfRule>
  </conditionalFormatting>
  <conditionalFormatting sqref="L6">
    <cfRule type="expression" dxfId="10" priority="11">
      <formula>$V6="Yes"</formula>
    </cfRule>
  </conditionalFormatting>
  <conditionalFormatting sqref="F5">
    <cfRule type="cellIs" dxfId="9" priority="9" stopIfTrue="1" operator="equal">
      <formula>"Closed"</formula>
    </cfRule>
    <cfRule type="cellIs" dxfId="8" priority="10" stopIfTrue="1" operator="equal">
      <formula>"Live"</formula>
    </cfRule>
  </conditionalFormatting>
  <conditionalFormatting sqref="E5">
    <cfRule type="cellIs" dxfId="7" priority="7" stopIfTrue="1" operator="equal">
      <formula>"Closed"</formula>
    </cfRule>
    <cfRule type="cellIs" dxfId="6" priority="8" stopIfTrue="1" operator="equal">
      <formula>"Live"</formula>
    </cfRule>
  </conditionalFormatting>
  <conditionalFormatting sqref="L5">
    <cfRule type="expression" dxfId="5" priority="6">
      <formula>$V5="Yes"</formula>
    </cfRule>
  </conditionalFormatting>
  <conditionalFormatting sqref="F4">
    <cfRule type="cellIs" dxfId="4" priority="4" stopIfTrue="1" operator="equal">
      <formula>"Closed"</formula>
    </cfRule>
    <cfRule type="cellIs" dxfId="3" priority="5" stopIfTrue="1" operator="equal">
      <formula>"Live"</formula>
    </cfRule>
  </conditionalFormatting>
  <conditionalFormatting sqref="E4">
    <cfRule type="cellIs" dxfId="2" priority="2" stopIfTrue="1" operator="equal">
      <formula>"Closed"</formula>
    </cfRule>
    <cfRule type="cellIs" dxfId="1" priority="3" stopIfTrue="1" operator="equal">
      <formula>"Live"</formula>
    </cfRule>
  </conditionalFormatting>
  <conditionalFormatting sqref="L4">
    <cfRule type="expression" dxfId="0" priority="1">
      <formula>$V4="Yes"</formula>
    </cfRule>
  </conditionalFormatting>
  <dataValidations count="3">
    <dataValidation type="list" allowBlank="1" showInputMessage="1" showErrorMessage="1" sqref="G291:G293 G323:G324 G304:G308 G326:G328 G257:G259 G312:G321 G296 G310 G287:G289" xr:uid="{00000000-0002-0000-0000-000000000000}">
      <formula1>$G$3:$G$270</formula1>
    </dataValidation>
    <dataValidation type="list" allowBlank="1" showInputMessage="1" showErrorMessage="1" sqref="I131:I132 I127:I128 I116:I124 I113 I246 I240 I227:I235 I220:I221 I214:I218 I210:I211 I205:I208 I195:I197 I192 I187:I190 I182:I184 I175:I180 I162 I159 I147:I154 I138:I140 I134:I136" xr:uid="{00000000-0002-0000-0000-000001000000}">
      <formula1>$G$3:$G$126</formula1>
    </dataValidation>
    <dataValidation type="list" allowBlank="1" showInputMessage="1" showErrorMessage="1" sqref="G115:G116" xr:uid="{00000000-0002-0000-0000-000002000000}">
      <formula1>$F$3:$F$122</formula1>
    </dataValidation>
  </dataValidations>
  <printOptions horizontalCentered="1" verticalCentered="1" gridLines="1"/>
  <pageMargins left="1.2650000000000001" right="0.70000000000000007" top="0.75000000000000011" bottom="0.75000000000000011" header="0.30000000000000004" footer="0.30000000000000004"/>
  <pageSetup paperSize="9" scale="38" fitToHeight="34" orientation="landscape" r:id="rId1"/>
  <headerFooter alignWithMargins="0">
    <oddHeader>&amp;CJoint Office of Gas Transporters&amp;R&amp;11http://www.gasgovernance.com/Code/Modifications/</oddHeader>
    <oddFooter>&amp;L© all rights reserved&amp;CPage &amp;P of &amp;N&amp;RPrinted &amp;D &amp;T</oddFooter>
  </headerFooter>
  <ignoredErrors>
    <ignoredError sqref="T269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New_Row">
                <anchor moveWithCells="1" sizeWithCells="1">
                  <from>
                    <xdr:col>3</xdr:col>
                    <xdr:colOff>107950</xdr:colOff>
                    <xdr:row>0</xdr:row>
                    <xdr:rowOff>76200</xdr:rowOff>
                  </from>
                  <to>
                    <xdr:col>6</xdr:col>
                    <xdr:colOff>0</xdr:colOff>
                    <xdr:row>0</xdr:row>
                    <xdr:rowOff>336550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Lookups!$G$3:$G$16</xm:f>
          </x14:formula1>
          <xm:sqref>I253</xm:sqref>
        </x14:dataValidation>
        <x14:dataValidation type="list" allowBlank="1" showInputMessage="1" showErrorMessage="1" xr:uid="{00000000-0002-0000-0000-000004000000}">
          <x14:formula1>
            <xm:f>Lookups!$G$3:$G$17</xm:f>
          </x14:formula1>
          <xm:sqref>I114:I115 I125:I126 I105:I112 I71:I103 I45 I48:I54 I4:I41</xm:sqref>
        </x14:dataValidation>
        <x14:dataValidation type="list" allowBlank="1" showInputMessage="1" showErrorMessage="1" xr:uid="{00000000-0002-0000-0000-000005000000}">
          <x14:formula1>
            <xm:f>Lookups!$F$3:$F$12</xm:f>
          </x14:formula1>
          <xm:sqref>G105:G113 G84:G97 G70:G82 G67 G4:G42 G102 G45:G63</xm:sqref>
        </x14:dataValidation>
        <x14:dataValidation type="list" allowBlank="1" showInputMessage="1" showErrorMessage="1" xr:uid="{00000000-0002-0000-0000-000006000000}">
          <x14:formula1>
            <xm:f>Lookups!$H$3:$H$7</xm:f>
          </x14:formula1>
          <xm:sqref>K376:K556</xm:sqref>
        </x14:dataValidation>
        <x14:dataValidation type="list" allowBlank="1" showInputMessage="1" showErrorMessage="1" xr:uid="{00000000-0002-0000-0000-000007000000}">
          <x14:formula1>
            <xm:f>Lookups!$E$3:$E$50</xm:f>
          </x14:formula1>
          <xm:sqref>D4:D375</xm:sqref>
        </x14:dataValidation>
        <x14:dataValidation type="list" allowBlank="1" showInputMessage="1" showErrorMessage="1" xr:uid="{00000000-0002-0000-0000-000008000000}">
          <x14:formula1>
            <xm:f>Lookups!$A$3:$A$18</xm:f>
          </x14:formula1>
          <xm:sqref>J4:J375</xm:sqref>
        </x14:dataValidation>
        <x14:dataValidation type="list" allowBlank="1" showInputMessage="1" showErrorMessage="1" xr:uid="{00000000-0002-0000-0000-000009000000}">
          <x14:formula1>
            <xm:f>'Legal Text Rotation'!$G$4:$G$14</xm:f>
          </x14:formula1>
          <xm:sqref>O1:O1048576</xm:sqref>
        </x14:dataValidation>
        <x14:dataValidation type="list" allowBlank="1" showInputMessage="1" showErrorMessage="1" xr:uid="{2A50DAC5-F572-45C8-BE08-A1C6777206A6}">
          <x14:formula1>
            <xm:f>Lookups!$A$70:$A$77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77"/>
  <sheetViews>
    <sheetView workbookViewId="0">
      <selection activeCell="G20" sqref="G20"/>
    </sheetView>
  </sheetViews>
  <sheetFormatPr defaultColWidth="11.07421875" defaultRowHeight="15.5" x14ac:dyDescent="0.35"/>
  <cols>
    <col min="1" max="1" width="34.07421875" customWidth="1"/>
    <col min="2" max="2" width="24.53515625" customWidth="1"/>
    <col min="4" max="4" width="1.69140625" customWidth="1"/>
    <col min="5" max="5" width="23.84375" customWidth="1"/>
    <col min="6" max="6" width="20.07421875" customWidth="1"/>
    <col min="7" max="7" width="20.3046875" customWidth="1"/>
  </cols>
  <sheetData>
    <row r="1" spans="1:8" x14ac:dyDescent="0.35">
      <c r="A1" s="272" t="s">
        <v>82</v>
      </c>
      <c r="B1" s="273"/>
      <c r="C1" s="274"/>
    </row>
    <row r="2" spans="1:8" ht="31" x14ac:dyDescent="0.35">
      <c r="A2" s="55" t="s">
        <v>122</v>
      </c>
      <c r="B2" s="56" t="s">
        <v>120</v>
      </c>
      <c r="C2" s="57" t="s">
        <v>351</v>
      </c>
      <c r="D2" s="5"/>
      <c r="E2" s="6" t="s">
        <v>322</v>
      </c>
      <c r="F2" s="6" t="s">
        <v>423</v>
      </c>
      <c r="G2" s="6" t="s">
        <v>338</v>
      </c>
      <c r="H2" s="6" t="s">
        <v>120</v>
      </c>
    </row>
    <row r="3" spans="1:8" x14ac:dyDescent="0.35">
      <c r="A3" s="24" t="s">
        <v>334</v>
      </c>
      <c r="B3" s="7" t="s">
        <v>222</v>
      </c>
      <c r="C3" s="25" t="s">
        <v>144</v>
      </c>
      <c r="D3" s="5"/>
      <c r="E3" s="3" t="s">
        <v>181</v>
      </c>
      <c r="F3" s="1" t="s">
        <v>306</v>
      </c>
      <c r="G3" s="2" t="s">
        <v>230</v>
      </c>
      <c r="H3" t="s">
        <v>710</v>
      </c>
    </row>
    <row r="4" spans="1:8" x14ac:dyDescent="0.35">
      <c r="A4" s="24" t="s">
        <v>861</v>
      </c>
      <c r="B4" s="7" t="s">
        <v>354</v>
      </c>
      <c r="C4" s="25" t="s">
        <v>144</v>
      </c>
      <c r="D4" s="5"/>
      <c r="E4" s="3" t="s">
        <v>421</v>
      </c>
      <c r="F4" s="1" t="s">
        <v>339</v>
      </c>
      <c r="G4" s="2" t="s">
        <v>261</v>
      </c>
      <c r="H4" t="s">
        <v>711</v>
      </c>
    </row>
    <row r="5" spans="1:8" x14ac:dyDescent="0.35">
      <c r="A5" s="24" t="s">
        <v>321</v>
      </c>
      <c r="B5" s="7" t="s">
        <v>381</v>
      </c>
      <c r="C5" s="25" t="s">
        <v>144</v>
      </c>
      <c r="D5" s="5"/>
      <c r="E5" s="3" t="s">
        <v>425</v>
      </c>
      <c r="F5" s="1" t="s">
        <v>320</v>
      </c>
      <c r="G5" s="2" t="s">
        <v>229</v>
      </c>
      <c r="H5" t="s">
        <v>712</v>
      </c>
    </row>
    <row r="6" spans="1:8" x14ac:dyDescent="0.35">
      <c r="A6" s="24" t="s">
        <v>381</v>
      </c>
      <c r="B6" s="7" t="s">
        <v>354</v>
      </c>
      <c r="C6" s="25" t="s">
        <v>144</v>
      </c>
      <c r="D6" s="5"/>
      <c r="E6" s="3" t="s">
        <v>342</v>
      </c>
      <c r="F6" s="1" t="s">
        <v>422</v>
      </c>
      <c r="G6" s="2" t="s">
        <v>311</v>
      </c>
      <c r="H6" t="s">
        <v>713</v>
      </c>
    </row>
    <row r="7" spans="1:8" ht="31" x14ac:dyDescent="0.35">
      <c r="A7" s="24" t="s">
        <v>350</v>
      </c>
      <c r="B7" s="7" t="s">
        <v>354</v>
      </c>
      <c r="C7" s="110" t="s">
        <v>144</v>
      </c>
      <c r="D7" s="5"/>
      <c r="E7" s="3" t="s">
        <v>323</v>
      </c>
      <c r="F7" s="1" t="s">
        <v>335</v>
      </c>
      <c r="G7" s="2" t="s">
        <v>262</v>
      </c>
      <c r="H7" t="s">
        <v>222</v>
      </c>
    </row>
    <row r="8" spans="1:8" x14ac:dyDescent="0.35">
      <c r="A8" s="24" t="s">
        <v>226</v>
      </c>
      <c r="B8" s="7" t="s">
        <v>227</v>
      </c>
      <c r="C8" s="25" t="s">
        <v>302</v>
      </c>
      <c r="D8" s="5"/>
      <c r="E8" s="3" t="s">
        <v>570</v>
      </c>
      <c r="F8" s="1" t="s">
        <v>336</v>
      </c>
      <c r="G8" s="2" t="s">
        <v>318</v>
      </c>
    </row>
    <row r="9" spans="1:8" x14ac:dyDescent="0.35">
      <c r="A9" s="24" t="s">
        <v>140</v>
      </c>
      <c r="B9" s="7" t="s">
        <v>354</v>
      </c>
      <c r="C9" s="25" t="s">
        <v>144</v>
      </c>
      <c r="D9" s="5"/>
      <c r="E9" s="3" t="s">
        <v>629</v>
      </c>
      <c r="F9" s="1" t="s">
        <v>401</v>
      </c>
      <c r="G9" s="2" t="s">
        <v>319</v>
      </c>
    </row>
    <row r="10" spans="1:8" x14ac:dyDescent="0.35">
      <c r="A10" s="24"/>
      <c r="B10" s="7"/>
      <c r="C10" s="25"/>
      <c r="D10" s="5"/>
      <c r="E10" s="3" t="s">
        <v>314</v>
      </c>
      <c r="F10" s="1" t="s">
        <v>281</v>
      </c>
      <c r="G10" s="2" t="s">
        <v>202</v>
      </c>
    </row>
    <row r="11" spans="1:8" ht="31" x14ac:dyDescent="0.35">
      <c r="A11" s="24" t="s">
        <v>231</v>
      </c>
      <c r="B11" s="7" t="s">
        <v>418</v>
      </c>
      <c r="C11" s="25" t="s">
        <v>144</v>
      </c>
      <c r="D11" s="5"/>
      <c r="E11" s="3" t="s">
        <v>403</v>
      </c>
      <c r="F11" s="1" t="s">
        <v>260</v>
      </c>
      <c r="G11" s="2" t="s">
        <v>203</v>
      </c>
    </row>
    <row r="12" spans="1:8" ht="31" x14ac:dyDescent="0.35">
      <c r="A12" s="24" t="s">
        <v>307</v>
      </c>
      <c r="B12" s="7" t="s">
        <v>418</v>
      </c>
      <c r="C12" s="25" t="s">
        <v>144</v>
      </c>
      <c r="D12" s="5"/>
      <c r="E12" s="3" t="s">
        <v>787</v>
      </c>
      <c r="G12" s="2" t="s">
        <v>204</v>
      </c>
    </row>
    <row r="13" spans="1:8" x14ac:dyDescent="0.35">
      <c r="A13" s="24" t="s">
        <v>310</v>
      </c>
      <c r="B13" s="7" t="s">
        <v>235</v>
      </c>
      <c r="C13" s="25" t="s">
        <v>302</v>
      </c>
      <c r="D13" s="5"/>
      <c r="E13" s="3" t="s">
        <v>326</v>
      </c>
      <c r="G13" s="2" t="s">
        <v>137</v>
      </c>
    </row>
    <row r="14" spans="1:8" x14ac:dyDescent="0.35">
      <c r="A14" s="26" t="s">
        <v>341</v>
      </c>
      <c r="B14" s="7" t="s">
        <v>235</v>
      </c>
      <c r="C14" s="25" t="s">
        <v>302</v>
      </c>
      <c r="D14" s="5"/>
      <c r="E14" s="3" t="s">
        <v>337</v>
      </c>
      <c r="G14" s="2" t="s">
        <v>430</v>
      </c>
    </row>
    <row r="15" spans="1:8" x14ac:dyDescent="0.35">
      <c r="A15" s="24" t="s">
        <v>228</v>
      </c>
      <c r="B15" s="7" t="s">
        <v>315</v>
      </c>
      <c r="C15" s="25" t="s">
        <v>144</v>
      </c>
      <c r="D15" s="5"/>
      <c r="E15" s="3" t="s">
        <v>300</v>
      </c>
      <c r="G15" s="2" t="s">
        <v>79</v>
      </c>
    </row>
    <row r="16" spans="1:8" x14ac:dyDescent="0.35">
      <c r="A16" s="24" t="s">
        <v>17</v>
      </c>
      <c r="B16" s="7" t="s">
        <v>235</v>
      </c>
      <c r="C16" s="25" t="s">
        <v>302</v>
      </c>
      <c r="D16" s="5"/>
      <c r="E16" s="3" t="s">
        <v>108</v>
      </c>
      <c r="G16" s="2" t="s">
        <v>652</v>
      </c>
    </row>
    <row r="17" spans="1:7" ht="15" customHeight="1" x14ac:dyDescent="0.35">
      <c r="A17" s="24" t="s">
        <v>317</v>
      </c>
      <c r="B17" s="7" t="s">
        <v>418</v>
      </c>
      <c r="C17" s="25" t="s">
        <v>144</v>
      </c>
      <c r="D17" s="5"/>
      <c r="E17" s="3" t="s">
        <v>424</v>
      </c>
      <c r="G17" s="2" t="s">
        <v>949</v>
      </c>
    </row>
    <row r="18" spans="1:7" x14ac:dyDescent="0.35">
      <c r="A18" s="24" t="s">
        <v>419</v>
      </c>
      <c r="B18" s="7" t="s">
        <v>235</v>
      </c>
      <c r="C18" s="25" t="s">
        <v>302</v>
      </c>
      <c r="D18" s="5"/>
      <c r="E18" s="3" t="s">
        <v>755</v>
      </c>
    </row>
    <row r="19" spans="1:7" x14ac:dyDescent="0.35">
      <c r="A19" s="33"/>
      <c r="C19" s="34"/>
      <c r="D19" s="5"/>
      <c r="E19" s="3" t="s">
        <v>308</v>
      </c>
    </row>
    <row r="20" spans="1:7" x14ac:dyDescent="0.35">
      <c r="A20" s="35"/>
      <c r="B20" s="36"/>
      <c r="C20" s="37"/>
      <c r="D20" s="5"/>
      <c r="E20" s="3" t="s">
        <v>143</v>
      </c>
    </row>
    <row r="21" spans="1:7" x14ac:dyDescent="0.35">
      <c r="D21" s="5"/>
      <c r="E21" s="3" t="s">
        <v>316</v>
      </c>
    </row>
    <row r="22" spans="1:7" x14ac:dyDescent="0.35">
      <c r="D22" s="5"/>
      <c r="E22" s="3" t="s">
        <v>232</v>
      </c>
    </row>
    <row r="23" spans="1:7" x14ac:dyDescent="0.35">
      <c r="A23" s="278" t="s">
        <v>121</v>
      </c>
      <c r="B23" s="279"/>
      <c r="C23" s="280"/>
      <c r="D23" s="5"/>
      <c r="E23" s="3" t="s">
        <v>343</v>
      </c>
    </row>
    <row r="24" spans="1:7" x14ac:dyDescent="0.35">
      <c r="A24" s="281" t="s">
        <v>89</v>
      </c>
      <c r="B24" s="282"/>
      <c r="C24" s="283"/>
      <c r="D24" s="5"/>
      <c r="E24" s="3" t="s">
        <v>420</v>
      </c>
    </row>
    <row r="25" spans="1:7" x14ac:dyDescent="0.35">
      <c r="A25" s="38" t="s">
        <v>122</v>
      </c>
      <c r="B25" s="38" t="s">
        <v>120</v>
      </c>
      <c r="C25" s="38" t="s">
        <v>351</v>
      </c>
      <c r="E25" s="3" t="s">
        <v>812</v>
      </c>
    </row>
    <row r="26" spans="1:7" x14ac:dyDescent="0.35">
      <c r="A26" s="40" t="s">
        <v>140</v>
      </c>
      <c r="B26" s="39" t="s">
        <v>354</v>
      </c>
      <c r="C26" s="41" t="s">
        <v>144</v>
      </c>
      <c r="E26" s="3" t="s">
        <v>78</v>
      </c>
    </row>
    <row r="27" spans="1:7" x14ac:dyDescent="0.35">
      <c r="A27" s="40" t="s">
        <v>334</v>
      </c>
      <c r="B27" s="39" t="s">
        <v>222</v>
      </c>
      <c r="C27" s="41" t="s">
        <v>144</v>
      </c>
      <c r="D27" s="5"/>
      <c r="E27" s="3" t="s">
        <v>91</v>
      </c>
    </row>
    <row r="28" spans="1:7" x14ac:dyDescent="0.35">
      <c r="A28" s="40" t="s">
        <v>85</v>
      </c>
      <c r="B28" s="39" t="s">
        <v>222</v>
      </c>
      <c r="C28" s="41" t="s">
        <v>144</v>
      </c>
      <c r="D28" s="5"/>
      <c r="E28" s="3" t="s">
        <v>313</v>
      </c>
    </row>
    <row r="29" spans="1:7" x14ac:dyDescent="0.35">
      <c r="A29" s="40" t="s">
        <v>228</v>
      </c>
      <c r="B29" s="39" t="s">
        <v>315</v>
      </c>
      <c r="C29" s="41" t="s">
        <v>144</v>
      </c>
      <c r="D29" s="5"/>
      <c r="E29" s="3" t="s">
        <v>531</v>
      </c>
    </row>
    <row r="30" spans="1:7" x14ac:dyDescent="0.35">
      <c r="A30" s="40" t="s">
        <v>321</v>
      </c>
      <c r="B30" s="39" t="s">
        <v>381</v>
      </c>
      <c r="C30" s="41" t="s">
        <v>144</v>
      </c>
      <c r="D30" s="5"/>
      <c r="E30" s="3" t="s">
        <v>219</v>
      </c>
    </row>
    <row r="31" spans="1:7" x14ac:dyDescent="0.35">
      <c r="A31" s="40" t="s">
        <v>381</v>
      </c>
      <c r="B31" s="39" t="s">
        <v>354</v>
      </c>
      <c r="C31" s="41" t="s">
        <v>144</v>
      </c>
      <c r="E31" s="3" t="s">
        <v>392</v>
      </c>
    </row>
    <row r="32" spans="1:7" ht="31" x14ac:dyDescent="0.35">
      <c r="A32" s="40" t="s">
        <v>231</v>
      </c>
      <c r="B32" s="39" t="s">
        <v>88</v>
      </c>
      <c r="C32" s="41" t="s">
        <v>144</v>
      </c>
      <c r="D32" s="5"/>
      <c r="E32" s="3" t="s">
        <v>142</v>
      </c>
    </row>
    <row r="33" spans="1:5" ht="31" x14ac:dyDescent="0.35">
      <c r="A33" s="40" t="s">
        <v>307</v>
      </c>
      <c r="B33" s="39" t="s">
        <v>88</v>
      </c>
      <c r="C33" s="41" t="s">
        <v>144</v>
      </c>
      <c r="E33" s="3" t="s">
        <v>672</v>
      </c>
    </row>
    <row r="34" spans="1:5" x14ac:dyDescent="0.35">
      <c r="A34" s="40" t="s">
        <v>226</v>
      </c>
      <c r="B34" s="39" t="s">
        <v>227</v>
      </c>
      <c r="C34" s="41" t="s">
        <v>302</v>
      </c>
      <c r="E34" s="3" t="s">
        <v>40</v>
      </c>
    </row>
    <row r="35" spans="1:5" x14ac:dyDescent="0.35">
      <c r="A35" s="40" t="s">
        <v>350</v>
      </c>
      <c r="B35" s="39" t="s">
        <v>354</v>
      </c>
      <c r="C35" s="42" t="s">
        <v>144</v>
      </c>
      <c r="E35" s="3" t="s">
        <v>234</v>
      </c>
    </row>
    <row r="36" spans="1:5" x14ac:dyDescent="0.35">
      <c r="A36" s="43" t="s">
        <v>341</v>
      </c>
      <c r="B36" s="39" t="s">
        <v>235</v>
      </c>
      <c r="C36" s="41" t="s">
        <v>302</v>
      </c>
      <c r="E36" s="3" t="s">
        <v>328</v>
      </c>
    </row>
    <row r="37" spans="1:5" x14ac:dyDescent="0.35">
      <c r="A37" s="40" t="s">
        <v>419</v>
      </c>
      <c r="B37" s="39" t="s">
        <v>235</v>
      </c>
      <c r="C37" s="41" t="s">
        <v>302</v>
      </c>
      <c r="E37" s="3" t="s">
        <v>587</v>
      </c>
    </row>
    <row r="38" spans="1:5" x14ac:dyDescent="0.35">
      <c r="A38" s="40" t="s">
        <v>86</v>
      </c>
      <c r="B38" s="39" t="s">
        <v>235</v>
      </c>
      <c r="C38" s="41" t="s">
        <v>302</v>
      </c>
      <c r="E38" s="3" t="s">
        <v>236</v>
      </c>
    </row>
    <row r="39" spans="1:5" x14ac:dyDescent="0.35">
      <c r="A39" s="40" t="s">
        <v>310</v>
      </c>
      <c r="B39" s="39" t="s">
        <v>235</v>
      </c>
      <c r="C39" s="41" t="s">
        <v>302</v>
      </c>
      <c r="E39" s="3" t="s">
        <v>402</v>
      </c>
    </row>
    <row r="40" spans="1:5" x14ac:dyDescent="0.35">
      <c r="A40" s="40" t="s">
        <v>317</v>
      </c>
      <c r="B40" s="39" t="s">
        <v>418</v>
      </c>
      <c r="C40" s="41" t="s">
        <v>144</v>
      </c>
      <c r="E40" s="3" t="s">
        <v>404</v>
      </c>
    </row>
    <row r="41" spans="1:5" ht="31" x14ac:dyDescent="0.35">
      <c r="A41" s="40" t="s">
        <v>87</v>
      </c>
      <c r="B41" s="39" t="s">
        <v>123</v>
      </c>
      <c r="C41" s="41" t="s">
        <v>144</v>
      </c>
      <c r="E41" s="3" t="s">
        <v>726</v>
      </c>
    </row>
    <row r="42" spans="1:5" x14ac:dyDescent="0.35">
      <c r="A42" s="47" t="s">
        <v>84</v>
      </c>
      <c r="B42" s="48"/>
      <c r="C42" s="49"/>
      <c r="E42" s="1" t="s">
        <v>433</v>
      </c>
    </row>
    <row r="43" spans="1:5" x14ac:dyDescent="0.35">
      <c r="A43" s="50"/>
      <c r="B43" s="51"/>
      <c r="C43" s="52"/>
      <c r="E43" s="3" t="s">
        <v>331</v>
      </c>
    </row>
    <row r="44" spans="1:5" x14ac:dyDescent="0.35">
      <c r="E44" s="3" t="s">
        <v>312</v>
      </c>
    </row>
    <row r="45" spans="1:5" x14ac:dyDescent="0.35">
      <c r="E45" s="3" t="s">
        <v>924</v>
      </c>
    </row>
    <row r="46" spans="1:5" x14ac:dyDescent="0.35">
      <c r="E46" s="3" t="s">
        <v>327</v>
      </c>
    </row>
    <row r="47" spans="1:5" x14ac:dyDescent="0.35">
      <c r="E47" s="3" t="s">
        <v>614</v>
      </c>
    </row>
    <row r="48" spans="1:5" ht="26.15" customHeight="1" x14ac:dyDescent="0.35">
      <c r="A48" s="275" t="s">
        <v>83</v>
      </c>
      <c r="B48" s="276"/>
      <c r="C48" s="277"/>
      <c r="E48" t="s">
        <v>233</v>
      </c>
    </row>
    <row r="49" spans="1:5" x14ac:dyDescent="0.35">
      <c r="A49" s="53" t="s">
        <v>122</v>
      </c>
      <c r="B49" s="38" t="s">
        <v>120</v>
      </c>
      <c r="C49" s="54" t="s">
        <v>351</v>
      </c>
      <c r="E49" t="s">
        <v>387</v>
      </c>
    </row>
    <row r="50" spans="1:5" x14ac:dyDescent="0.35">
      <c r="A50" s="40" t="s">
        <v>140</v>
      </c>
      <c r="B50" s="39" t="s">
        <v>354</v>
      </c>
      <c r="C50" s="41" t="s">
        <v>144</v>
      </c>
      <c r="E50" s="3" t="s">
        <v>191</v>
      </c>
    </row>
    <row r="51" spans="1:5" x14ac:dyDescent="0.35">
      <c r="A51" s="40" t="s">
        <v>310</v>
      </c>
      <c r="B51" s="39" t="s">
        <v>222</v>
      </c>
      <c r="C51" s="41" t="s">
        <v>302</v>
      </c>
    </row>
    <row r="52" spans="1:5" x14ac:dyDescent="0.35">
      <c r="A52" s="40" t="s">
        <v>334</v>
      </c>
      <c r="B52" s="39" t="s">
        <v>315</v>
      </c>
      <c r="C52" s="41"/>
    </row>
    <row r="53" spans="1:5" x14ac:dyDescent="0.35">
      <c r="A53" s="40" t="s">
        <v>228</v>
      </c>
      <c r="B53" s="39" t="s">
        <v>381</v>
      </c>
      <c r="C53" s="41"/>
    </row>
    <row r="54" spans="1:5" x14ac:dyDescent="0.35">
      <c r="A54" s="40" t="s">
        <v>321</v>
      </c>
      <c r="B54" s="39" t="s">
        <v>223</v>
      </c>
      <c r="C54" s="41"/>
    </row>
    <row r="55" spans="1:5" x14ac:dyDescent="0.35">
      <c r="A55" s="40" t="s">
        <v>381</v>
      </c>
      <c r="B55" s="39" t="s">
        <v>418</v>
      </c>
      <c r="C55" s="41"/>
    </row>
    <row r="56" spans="1:5" x14ac:dyDescent="0.35">
      <c r="A56" s="40" t="s">
        <v>307</v>
      </c>
      <c r="B56" s="39" t="s">
        <v>411</v>
      </c>
      <c r="C56" s="41"/>
    </row>
    <row r="57" spans="1:5" ht="31" x14ac:dyDescent="0.35">
      <c r="A57" s="40" t="s">
        <v>231</v>
      </c>
      <c r="B57" s="39" t="s">
        <v>430</v>
      </c>
      <c r="C57" s="41"/>
    </row>
    <row r="58" spans="1:5" x14ac:dyDescent="0.35">
      <c r="A58" s="40" t="s">
        <v>226</v>
      </c>
      <c r="B58" s="39" t="s">
        <v>227</v>
      </c>
      <c r="C58" s="41"/>
    </row>
    <row r="59" spans="1:5" x14ac:dyDescent="0.35">
      <c r="A59" s="40" t="s">
        <v>350</v>
      </c>
      <c r="B59" s="39" t="s">
        <v>235</v>
      </c>
      <c r="C59" s="41"/>
    </row>
    <row r="60" spans="1:5" x14ac:dyDescent="0.35">
      <c r="A60" s="43" t="s">
        <v>341</v>
      </c>
      <c r="B60" s="39" t="s">
        <v>341</v>
      </c>
      <c r="C60" s="41"/>
    </row>
    <row r="61" spans="1:5" x14ac:dyDescent="0.35">
      <c r="A61" s="40" t="s">
        <v>419</v>
      </c>
      <c r="B61" s="39"/>
      <c r="C61" s="41"/>
    </row>
    <row r="62" spans="1:5" x14ac:dyDescent="0.35">
      <c r="A62" s="44" t="s">
        <v>317</v>
      </c>
      <c r="B62" s="45"/>
      <c r="C62" s="46"/>
    </row>
    <row r="65" spans="1:1" x14ac:dyDescent="0.35">
      <c r="A65" s="269" t="s">
        <v>894</v>
      </c>
    </row>
    <row r="66" spans="1:1" x14ac:dyDescent="0.35">
      <c r="A66" t="s">
        <v>895</v>
      </c>
    </row>
    <row r="67" spans="1:1" x14ac:dyDescent="0.35">
      <c r="A67" t="s">
        <v>904</v>
      </c>
    </row>
    <row r="68" spans="1:1" x14ac:dyDescent="0.35">
      <c r="A68" t="s">
        <v>905</v>
      </c>
    </row>
    <row r="69" spans="1:1" x14ac:dyDescent="0.35">
      <c r="A69" t="s">
        <v>430</v>
      </c>
    </row>
    <row r="70" spans="1:1" x14ac:dyDescent="0.35">
      <c r="A70" t="s">
        <v>898</v>
      </c>
    </row>
    <row r="71" spans="1:1" x14ac:dyDescent="0.35">
      <c r="A71" t="s">
        <v>899</v>
      </c>
    </row>
    <row r="72" spans="1:1" x14ac:dyDescent="0.35">
      <c r="A72" t="s">
        <v>896</v>
      </c>
    </row>
    <row r="73" spans="1:1" x14ac:dyDescent="0.35">
      <c r="A73" t="s">
        <v>903</v>
      </c>
    </row>
    <row r="74" spans="1:1" x14ac:dyDescent="0.35">
      <c r="A74" t="s">
        <v>897</v>
      </c>
    </row>
    <row r="75" spans="1:1" x14ac:dyDescent="0.35">
      <c r="A75" t="s">
        <v>900</v>
      </c>
    </row>
    <row r="76" spans="1:1" x14ac:dyDescent="0.35">
      <c r="A76" t="s">
        <v>901</v>
      </c>
    </row>
    <row r="77" spans="1:1" x14ac:dyDescent="0.35">
      <c r="A77" t="s">
        <v>902</v>
      </c>
    </row>
  </sheetData>
  <sheetProtection insertColumns="0" insertRows="0" deleteColumns="0" deleteRows="0"/>
  <sortState xmlns:xlrd2="http://schemas.microsoft.com/office/spreadsheetml/2017/richdata2" ref="A70:A77">
    <sortCondition ref="A70"/>
  </sortState>
  <mergeCells count="4">
    <mergeCell ref="A1:C1"/>
    <mergeCell ref="A48:C48"/>
    <mergeCell ref="A23:C23"/>
    <mergeCell ref="A24:C24"/>
  </mergeCells>
  <phoneticPr fontId="7" type="noConversion"/>
  <pageMargins left="0.75000000000000011" right="0.75000000000000011" top="1" bottom="1" header="0.5" footer="0.5"/>
  <pageSetup paperSize="9" scale="43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23"/>
  <sheetViews>
    <sheetView showGridLines="0" workbookViewId="0">
      <selection activeCell="G7" sqref="G7"/>
    </sheetView>
  </sheetViews>
  <sheetFormatPr defaultColWidth="11.07421875" defaultRowHeight="15.5" x14ac:dyDescent="0.35"/>
  <cols>
    <col min="1" max="2" width="11.07421875" style="85"/>
    <col min="3" max="3" width="16.69140625" style="85" bestFit="1" customWidth="1"/>
    <col min="4" max="4" width="11.07421875" style="85"/>
    <col min="5" max="5" width="39.53515625" style="85" customWidth="1"/>
    <col min="6" max="6" width="23.07421875" style="86" bestFit="1" customWidth="1"/>
    <col min="7" max="7" width="20.07421875" style="86" customWidth="1"/>
    <col min="8" max="8" width="12.3046875" style="86" bestFit="1" customWidth="1"/>
    <col min="9" max="9" width="12.3046875" style="86" customWidth="1"/>
    <col min="10" max="10" width="23.07421875" style="87" bestFit="1" customWidth="1"/>
    <col min="11" max="11" width="12.69140625" style="87" customWidth="1"/>
    <col min="12" max="16384" width="11.07421875" style="85"/>
  </cols>
  <sheetData>
    <row r="1" spans="1:12" ht="25" x14ac:dyDescent="0.35">
      <c r="A1" s="96" t="s">
        <v>51</v>
      </c>
      <c r="B1" s="96"/>
      <c r="C1" s="96"/>
      <c r="D1" s="96"/>
      <c r="E1" s="96"/>
      <c r="F1" s="96"/>
      <c r="G1" s="96"/>
      <c r="H1" s="81"/>
      <c r="I1" s="81"/>
      <c r="J1" s="284" t="s">
        <v>797</v>
      </c>
      <c r="K1" s="284"/>
      <c r="L1" s="27"/>
    </row>
    <row r="2" spans="1:12" ht="7" customHeight="1" x14ac:dyDescent="0.35">
      <c r="A2" s="96"/>
      <c r="B2" s="96"/>
      <c r="C2" s="96"/>
      <c r="D2" s="96"/>
      <c r="E2" s="96"/>
      <c r="F2" s="96"/>
      <c r="G2" s="96"/>
      <c r="H2" s="81"/>
      <c r="I2" s="81"/>
      <c r="J2" s="97"/>
      <c r="K2" s="97"/>
      <c r="L2" s="27"/>
    </row>
    <row r="3" spans="1:12" x14ac:dyDescent="0.35">
      <c r="A3" s="28"/>
      <c r="F3" s="91" t="s">
        <v>52</v>
      </c>
      <c r="G3" s="92" t="s">
        <v>53</v>
      </c>
      <c r="L3" s="27"/>
    </row>
    <row r="4" spans="1:12" ht="14.15" customHeight="1" x14ac:dyDescent="0.35">
      <c r="A4" s="98" t="s">
        <v>798</v>
      </c>
      <c r="F4" s="93">
        <v>1</v>
      </c>
      <c r="G4" s="94" t="s">
        <v>141</v>
      </c>
      <c r="L4" s="27"/>
    </row>
    <row r="5" spans="1:12" x14ac:dyDescent="0.35">
      <c r="A5" s="98" t="s">
        <v>799</v>
      </c>
      <c r="F5" s="93">
        <v>2</v>
      </c>
      <c r="G5" s="94" t="s">
        <v>570</v>
      </c>
      <c r="L5" s="27"/>
    </row>
    <row r="6" spans="1:12" x14ac:dyDescent="0.35">
      <c r="A6" s="98" t="s">
        <v>800</v>
      </c>
      <c r="F6" s="93">
        <v>3</v>
      </c>
      <c r="G6" s="94" t="s">
        <v>142</v>
      </c>
      <c r="L6" s="27"/>
    </row>
    <row r="7" spans="1:12" x14ac:dyDescent="0.35">
      <c r="A7" s="98" t="s">
        <v>802</v>
      </c>
      <c r="F7" s="93">
        <v>4</v>
      </c>
      <c r="G7" s="95" t="s">
        <v>570</v>
      </c>
      <c r="L7" s="27"/>
    </row>
    <row r="8" spans="1:12" x14ac:dyDescent="0.35">
      <c r="A8" s="98" t="s">
        <v>801</v>
      </c>
      <c r="F8" s="93">
        <v>5</v>
      </c>
      <c r="G8" s="94" t="s">
        <v>141</v>
      </c>
      <c r="L8" s="27"/>
    </row>
    <row r="9" spans="1:12" x14ac:dyDescent="0.35">
      <c r="A9" s="98" t="s">
        <v>803</v>
      </c>
      <c r="F9" s="93">
        <v>6</v>
      </c>
      <c r="G9" s="94" t="s">
        <v>570</v>
      </c>
      <c r="L9" s="27"/>
    </row>
    <row r="10" spans="1:12" x14ac:dyDescent="0.35">
      <c r="A10" s="28"/>
      <c r="F10" s="93">
        <v>7</v>
      </c>
      <c r="G10" s="94" t="s">
        <v>233</v>
      </c>
      <c r="L10" s="27"/>
    </row>
    <row r="11" spans="1:12" x14ac:dyDescent="0.35">
      <c r="A11" s="28"/>
      <c r="F11" s="93">
        <v>8</v>
      </c>
      <c r="G11" s="94" t="s">
        <v>570</v>
      </c>
      <c r="H11" s="81"/>
      <c r="I11" s="81"/>
      <c r="J11" s="84"/>
      <c r="K11" s="84"/>
      <c r="L11" s="27"/>
    </row>
    <row r="12" spans="1:12" x14ac:dyDescent="0.35">
      <c r="F12" s="266"/>
      <c r="G12" s="267" t="s">
        <v>890</v>
      </c>
      <c r="K12" s="88"/>
    </row>
    <row r="13" spans="1:12" x14ac:dyDescent="0.35">
      <c r="F13" s="266"/>
      <c r="G13" s="266" t="s">
        <v>892</v>
      </c>
    </row>
    <row r="14" spans="1:12" x14ac:dyDescent="0.35">
      <c r="F14" s="268"/>
      <c r="G14" s="267" t="s">
        <v>891</v>
      </c>
    </row>
    <row r="15" spans="1:12" x14ac:dyDescent="0.35">
      <c r="A15" s="89"/>
      <c r="B15" s="82"/>
    </row>
    <row r="16" spans="1:12" x14ac:dyDescent="0.35">
      <c r="A16" s="90"/>
      <c r="B16" s="83"/>
    </row>
    <row r="18" spans="2:8" x14ac:dyDescent="0.35">
      <c r="B18" s="105" t="s">
        <v>851</v>
      </c>
    </row>
    <row r="23" spans="2:8" x14ac:dyDescent="0.35">
      <c r="H23" s="86" t="s">
        <v>694</v>
      </c>
    </row>
  </sheetData>
  <mergeCells count="1">
    <mergeCell ref="J1:K1"/>
  </mergeCells>
  <phoneticPr fontId="13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C6A5DFFF5444BBFAF954A7F03EE93" ma:contentTypeVersion="13" ma:contentTypeDescription="Create a new document." ma:contentTypeScope="" ma:versionID="a39e89363e96119b68dfa0978de1bf9e">
  <xsd:schema xmlns:xsd="http://www.w3.org/2001/XMLSchema" xmlns:xs="http://www.w3.org/2001/XMLSchema" xmlns:p="http://schemas.microsoft.com/office/2006/metadata/properties" xmlns:ns3="a14d1103-04fc-403b-ab74-f9864fff5191" xmlns:ns4="bf60ba4f-a7a1-475b-9dbb-8eb223133e17" targetNamespace="http://schemas.microsoft.com/office/2006/metadata/properties" ma:root="true" ma:fieldsID="dc751b8bfdbbfc381d025ea8e0d11f46" ns3:_="" ns4:_="">
    <xsd:import namespace="a14d1103-04fc-403b-ab74-f9864fff5191"/>
    <xsd:import namespace="bf60ba4f-a7a1-475b-9dbb-8eb223133e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d1103-04fc-403b-ab74-f9864fff5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0ba4f-a7a1-475b-9dbb-8eb223133e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2A9F4-C569-4B5B-BE5B-84F8A8D170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B943DA-D035-4303-8383-6874394F2586}">
  <ds:schemaRefs>
    <ds:schemaRef ds:uri="http://schemas.microsoft.com/office/2006/metadata/properties"/>
    <ds:schemaRef ds:uri="a14d1103-04fc-403b-ab74-f9864fff5191"/>
    <ds:schemaRef ds:uri="bf60ba4f-a7a1-475b-9dbb-8eb223133e1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F4D289-A040-4A18-BCB1-918DB93BD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d1103-04fc-403b-ab74-f9864fff5191"/>
    <ds:schemaRef ds:uri="bf60ba4f-a7a1-475b-9dbb-8eb223133e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Modification Proposals Register</vt:lpstr>
      <vt:lpstr>Lookups</vt:lpstr>
      <vt:lpstr>Legal Text Rotation</vt:lpstr>
      <vt:lpstr>'Modification Proposals Register'!Print_Area</vt:lpstr>
      <vt:lpstr>'Modification Proposals Register'!Print_Titles</vt:lpstr>
    </vt:vector>
  </TitlesOfParts>
  <Manager/>
  <Company>Joint Office of Gas Transporters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Modifications Register</dc:title>
  <dc:subject/>
  <dc:creator>Helen Cuin</dc:creator>
  <cp:keywords/>
  <dc:description/>
  <cp:lastModifiedBy>Mike Berrisford</cp:lastModifiedBy>
  <cp:lastPrinted>2020-09-09T07:29:46Z</cp:lastPrinted>
  <dcterms:created xsi:type="dcterms:W3CDTF">2006-07-18T13:12:23Z</dcterms:created>
  <dcterms:modified xsi:type="dcterms:W3CDTF">2020-11-23T09:28:50Z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0x0101005A4C6A5DFFF5444BBFAF954A7F03EE93</vt:lpwstr>
  </property>
</Properties>
</file>