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Notification" sheetId="2" r:id="rId1"/>
    <sheet name="Worked Example" sheetId="1" r:id="rId2"/>
    <sheet name="2017~18 Factors As Used" sheetId="3" r:id="rId3"/>
  </sheets>
  <calcPr calcId="145621"/>
</workbook>
</file>

<file path=xl/calcChain.xml><?xml version="1.0" encoding="utf-8"?>
<calcChain xmlns="http://schemas.openxmlformats.org/spreadsheetml/2006/main">
  <c r="L19" i="1" l="1"/>
  <c r="L20" i="1"/>
  <c r="L21" i="1"/>
  <c r="I22" i="1"/>
  <c r="J22" i="1"/>
  <c r="K22" i="1"/>
  <c r="I27" i="1"/>
  <c r="J27" i="1"/>
  <c r="J30" i="1" s="1"/>
  <c r="K27" i="1"/>
  <c r="L27" i="1" s="1"/>
  <c r="I28" i="1"/>
  <c r="J28" i="1"/>
  <c r="K28" i="1"/>
  <c r="L28" i="1" s="1"/>
  <c r="I29" i="1"/>
  <c r="L29" i="1" s="1"/>
  <c r="J29" i="1"/>
  <c r="K29" i="1"/>
  <c r="I30" i="1"/>
  <c r="D27" i="1"/>
  <c r="E27" i="1"/>
  <c r="D28" i="1"/>
  <c r="E28" i="1"/>
  <c r="D29" i="1"/>
  <c r="E29" i="1"/>
  <c r="C28" i="1"/>
  <c r="C29" i="1"/>
  <c r="C27" i="1"/>
  <c r="F20" i="1"/>
  <c r="F21" i="1"/>
  <c r="F19" i="1"/>
  <c r="D22" i="1"/>
  <c r="E22" i="1"/>
  <c r="C22" i="1"/>
  <c r="F27" i="1" l="1"/>
  <c r="F28" i="1"/>
  <c r="K30" i="1"/>
  <c r="L30" i="1" s="1"/>
  <c r="D30" i="1"/>
  <c r="E30" i="1"/>
  <c r="L22" i="1"/>
  <c r="I35" i="1"/>
  <c r="I36" i="1"/>
  <c r="I37" i="1"/>
  <c r="L37" i="1" s="1"/>
  <c r="J35" i="1"/>
  <c r="J36" i="1"/>
  <c r="J37" i="1"/>
  <c r="K35" i="1"/>
  <c r="K36" i="1"/>
  <c r="K37" i="1"/>
  <c r="F29" i="1"/>
  <c r="C30" i="1"/>
  <c r="F30" i="1" s="1"/>
  <c r="F22" i="1"/>
  <c r="E35" i="1" l="1"/>
  <c r="E38" i="1" s="1"/>
  <c r="E37" i="1"/>
  <c r="D37" i="1"/>
  <c r="D36" i="1"/>
  <c r="C37" i="1"/>
  <c r="F37" i="1" s="1"/>
  <c r="E36" i="1"/>
  <c r="D35" i="1"/>
  <c r="C35" i="1"/>
  <c r="C36" i="1"/>
  <c r="K38" i="1"/>
  <c r="L36" i="1"/>
  <c r="L35" i="1"/>
  <c r="I38" i="1"/>
  <c r="J38" i="1"/>
  <c r="F38" i="1" l="1"/>
  <c r="F35" i="1"/>
  <c r="C38" i="1"/>
  <c r="D38" i="1"/>
  <c r="F36" i="1"/>
  <c r="L38" i="1"/>
</calcChain>
</file>

<file path=xl/sharedStrings.xml><?xml version="1.0" encoding="utf-8"?>
<sst xmlns="http://schemas.openxmlformats.org/spreadsheetml/2006/main" count="106" uniqueCount="34">
  <si>
    <t>EUC</t>
  </si>
  <si>
    <t>A</t>
  </si>
  <si>
    <t>B</t>
  </si>
  <si>
    <t>C</t>
  </si>
  <si>
    <t>Class</t>
  </si>
  <si>
    <t>UIG for the day (dummy value)</t>
  </si>
  <si>
    <t>Use of Factors as Published</t>
  </si>
  <si>
    <t>Use of Factors multiplied by 10</t>
  </si>
  <si>
    <t>Total</t>
  </si>
  <si>
    <t>a) Example (dummy) UIG Weighting Factors</t>
  </si>
  <si>
    <t>b) Example (dummy) throughput</t>
  </si>
  <si>
    <t>c) Weighted throughput for the day = a) x b)</t>
  </si>
  <si>
    <t xml:space="preserve">d) </t>
  </si>
  <si>
    <t>a) Example (dummy) UIG Weighting Factors x 10</t>
  </si>
  <si>
    <t>Worked example of multiplication of UIG weighting factors</t>
  </si>
  <si>
    <t>Objective:  to demonstrate that use of the UIG Weighting Factors multiplied up by a factor of 10 will still give the same apportionment of UIG as the factors as published</t>
  </si>
  <si>
    <t>Factors and classes used below are for illustration purposes only and do not relate to actual Weighting Factors.
Actual 2017/18 Weighting Factors can be found on Joint Office website:  https://www.gasgovernance.co.uk/augenex/1718  (Final Factor Table Letter)</t>
  </si>
  <si>
    <t>e)</t>
  </si>
  <si>
    <t>f) Share of UIG for the day = d) x c)/e)</t>
  </si>
  <si>
    <t>EUC Band 1</t>
  </si>
  <si>
    <t>EUC Band 2</t>
  </si>
  <si>
    <t>EUC Band 3</t>
  </si>
  <si>
    <t>EUC Band 4</t>
  </si>
  <si>
    <t>EUC Band 5</t>
  </si>
  <si>
    <t>EUC Band 6</t>
  </si>
  <si>
    <t>EUC Band 7</t>
  </si>
  <si>
    <t>EUC Band 8</t>
  </si>
  <si>
    <t>EUC Band 9</t>
  </si>
  <si>
    <t>Product 1</t>
  </si>
  <si>
    <t>Product 2</t>
  </si>
  <si>
    <t>Product 3</t>
  </si>
  <si>
    <t>Product 4</t>
  </si>
  <si>
    <t>Settlement Product (Class)</t>
  </si>
  <si>
    <t>UIG Factors for 2017/18 as loaded to Xoserve systems (i.e. uplifted x10)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</si>
</sst>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2"/>
      <color theme="1"/>
      <name val="Calibri"/>
      <family val="2"/>
      <scheme val="minor"/>
    </font>
    <font>
      <sz val="16"/>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3">
    <xf numFmtId="0" fontId="0" fillId="0" borderId="0" xfId="0"/>
    <xf numFmtId="0" fontId="2" fillId="0" borderId="0" xfId="0" applyFont="1"/>
    <xf numFmtId="0" fontId="3" fillId="0" borderId="0" xfId="0" applyFont="1"/>
    <xf numFmtId="0" fontId="4" fillId="0" borderId="0" xfId="0" applyFont="1"/>
    <xf numFmtId="3" fontId="4" fillId="0" borderId="0" xfId="0" applyNumberFormat="1" applyFont="1"/>
    <xf numFmtId="3" fontId="4" fillId="0" borderId="0" xfId="0" applyNumberFormat="1" applyFont="1" applyBorder="1"/>
    <xf numFmtId="0" fontId="1" fillId="0" borderId="0" xfId="0" applyFont="1"/>
    <xf numFmtId="3" fontId="1" fillId="0" borderId="0" xfId="0" applyNumberFormat="1" applyFont="1"/>
    <xf numFmtId="0" fontId="2" fillId="0" borderId="2" xfId="0" applyFont="1" applyBorder="1"/>
    <xf numFmtId="0" fontId="2" fillId="0" borderId="3" xfId="0" applyFont="1" applyBorder="1"/>
    <xf numFmtId="0" fontId="2" fillId="0" borderId="4" xfId="0" applyFont="1"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7" xfId="0" applyBorder="1" applyAlignment="1">
      <alignment horizontal="right"/>
    </xf>
    <xf numFmtId="0" fontId="0" fillId="0" borderId="8" xfId="0" applyBorder="1"/>
    <xf numFmtId="3" fontId="0" fillId="0" borderId="7" xfId="0" applyNumberFormat="1" applyBorder="1"/>
    <xf numFmtId="0" fontId="0" fillId="0" borderId="9" xfId="0" applyBorder="1"/>
    <xf numFmtId="0" fontId="0" fillId="0" borderId="9" xfId="0" applyBorder="1" applyAlignment="1">
      <alignment horizontal="right"/>
    </xf>
    <xf numFmtId="3" fontId="0" fillId="0" borderId="9" xfId="0" applyNumberFormat="1" applyBorder="1"/>
    <xf numFmtId="0" fontId="0" fillId="0" borderId="8" xfId="0" applyBorder="1" applyAlignment="1">
      <alignment horizontal="left"/>
    </xf>
    <xf numFmtId="0" fontId="0" fillId="0" borderId="10" xfId="0" applyBorder="1" applyAlignment="1">
      <alignment horizontal="left"/>
    </xf>
    <xf numFmtId="3" fontId="0" fillId="0" borderId="11" xfId="0" applyNumberFormat="1" applyBorder="1"/>
    <xf numFmtId="3" fontId="1" fillId="2" borderId="1" xfId="0" applyNumberFormat="1" applyFont="1" applyFill="1" applyBorder="1"/>
    <xf numFmtId="3" fontId="0" fillId="2" borderId="12" xfId="0" applyNumberFormat="1" applyFill="1" applyBorder="1"/>
    <xf numFmtId="0" fontId="3" fillId="0" borderId="0" xfId="0" applyFont="1" applyAlignment="1">
      <alignment horizontal="left"/>
    </xf>
    <xf numFmtId="0" fontId="2" fillId="0" borderId="0" xfId="0" applyFont="1" applyAlignment="1">
      <alignment horizontal="left" wrapText="1"/>
    </xf>
    <xf numFmtId="0" fontId="0" fillId="0" borderId="0" xfId="0" applyAlignment="1">
      <alignment wrapText="1"/>
    </xf>
    <xf numFmtId="0" fontId="0" fillId="0" borderId="7" xfId="0" applyBorder="1" applyAlignment="1">
      <alignment horizontal="center"/>
    </xf>
    <xf numFmtId="0" fontId="2"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171450</xdr:rowOff>
    </xdr:from>
    <xdr:to>
      <xdr:col>12</xdr:col>
      <xdr:colOff>571500</xdr:colOff>
      <xdr:row>36</xdr:row>
      <xdr:rowOff>95250</xdr:rowOff>
    </xdr:to>
    <xdr:sp macro="" textlink="">
      <xdr:nvSpPr>
        <xdr:cNvPr id="2" name="TextBox 1"/>
        <xdr:cNvSpPr txBox="1"/>
      </xdr:nvSpPr>
      <xdr:spPr>
        <a:xfrm>
          <a:off x="133350" y="171450"/>
          <a:ext cx="7753350" cy="678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Unidentified Gas (UIG) Factors for Gas Year 2017/18</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Dear Colleagues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This message is relevant to Gas Shippers with an LDZ Supply Point Portfolio.</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You will be aware that daily UIG (Unidentified Gas) is now shared out using a set of Weighting Factors.  Factors for the coming Gas Year, starting 1st October 2017, have been developed by the Allocation of Unidentified Gas Expert (AUGE) and approved at UNCC.  These factors can be found on Joint Office website:</a:t>
          </a:r>
        </a:p>
        <a:p>
          <a:r>
            <a:rPr lang="en-GB" sz="1100" u="sng">
              <a:solidFill>
                <a:schemeClr val="dk1"/>
              </a:solidFill>
              <a:effectLst/>
              <a:latin typeface="+mn-lt"/>
              <a:ea typeface="+mn-ea"/>
              <a:cs typeface="+mn-cs"/>
              <a:hlinkClick xmlns:r="http://schemas.openxmlformats.org/officeDocument/2006/relationships" r:id=""/>
            </a:rPr>
            <a:t>https://www.gasgovernance.co.uk/sites/default/files/ggf/page/2017-06/Final%20Factor%20Table%20Letter%2030%20June%2017.pdf</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new factors include 3 decimals places, but at present some of the Xoserve systems, as well as some of the approved Invoicing File Formats, can only accommodate 2 decimal places for UIG Factors.  Rather than make a change at short notice to the approved File Formats, which would have an impact on all industry parties’ systems, we have multiplied all factors by 10 across the board, to leave only 2 decimals.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UIG Factors are used only for weighting Shipper throughput for use in sharing out UIG, as a multiplication of actual measurements/estimates for the day.  This means that if all Factors are uplifted equally, all weighted throughput will increase proportionately, and there will be no impact on the amount of UIG calculated or shared out for the day.  If you would like to see that calculation in action, we have created a simple worked example to show this in practice (on the next</a:t>
          </a:r>
          <a:r>
            <a:rPr lang="en-GB" sz="1100" baseline="0">
              <a:solidFill>
                <a:schemeClr val="dk1"/>
              </a:solidFill>
              <a:effectLst/>
              <a:latin typeface="+mn-lt"/>
              <a:ea typeface="+mn-ea"/>
              <a:cs typeface="+mn-cs"/>
            </a:rPr>
            <a:t> tab of this worksheet)</a:t>
          </a:r>
          <a:r>
            <a:rPr lang="en-GB" sz="1100">
              <a:solidFill>
                <a:schemeClr val="dk1"/>
              </a:solidFill>
              <a:effectLst/>
              <a:latin typeface="+mn-lt"/>
              <a:ea typeface="+mn-ea"/>
              <a:cs typeface="+mn-cs"/>
            </a:rPr>
            <a:t>. There will be no impact on any billed amounts or energy balancing positions.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This means that for UIG transactions from Gas Day 1 October 2017 onwards, the reported UIG Weighting Factor will be 10 times higher than as published by the AUGE.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You may wish to share this message with any colleagues who are responsible for checking the energy allocations or Amendment invoice charges within your organisation, so that they are aware in advance and are not alarmed by the unexpected values.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If this approach causes you any difficulties or concerns, please advise your Xoserve Customer Account Manager.</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Regards,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Fiona Cottam – </a:t>
          </a:r>
          <a:r>
            <a:rPr lang="en-GB" sz="1100" b="1">
              <a:solidFill>
                <a:schemeClr val="dk1"/>
              </a:solidFill>
              <a:effectLst/>
              <a:latin typeface="+mn-lt"/>
              <a:ea typeface="+mn-ea"/>
              <a:cs typeface="+mn-cs"/>
            </a:rPr>
            <a:t>Business Process Manager</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Analytical Services/Demand Estimation</a:t>
          </a:r>
        </a:p>
        <a:p>
          <a:r>
            <a:rPr lang="en-GB" sz="1100">
              <a:solidFill>
                <a:schemeClr val="dk1"/>
              </a:solidFill>
              <a:effectLst/>
              <a:latin typeface="+mn-lt"/>
              <a:ea typeface="+mn-ea"/>
              <a:cs typeface="+mn-cs"/>
            </a:rPr>
            <a:t>analytical.services@xoserve.com</a:t>
          </a:r>
        </a:p>
        <a:p>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5" sqref="O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workbookViewId="0"/>
  </sheetViews>
  <sheetFormatPr defaultRowHeight="15" x14ac:dyDescent="0.25"/>
  <cols>
    <col min="1" max="1" width="6" customWidth="1"/>
    <col min="2" max="2" width="6.5703125" customWidth="1"/>
    <col min="3" max="3" width="10.140625" bestFit="1" customWidth="1"/>
    <col min="4" max="5" width="9.28515625" bestFit="1" customWidth="1"/>
    <col min="7" max="7" width="6" customWidth="1"/>
    <col min="8" max="8" width="6.7109375" customWidth="1"/>
    <col min="13" max="13" width="4" customWidth="1"/>
  </cols>
  <sheetData>
    <row r="1" spans="2:12" s="2" customFormat="1" ht="21" x14ac:dyDescent="0.35">
      <c r="B1" s="2" t="s">
        <v>14</v>
      </c>
    </row>
    <row r="2" spans="2:12" s="26" customFormat="1" ht="40.5" customHeight="1" x14ac:dyDescent="0.35">
      <c r="B2" s="30" t="s">
        <v>15</v>
      </c>
      <c r="C2" s="30"/>
      <c r="D2" s="30"/>
      <c r="E2" s="30"/>
      <c r="F2" s="30"/>
      <c r="G2" s="30"/>
      <c r="H2" s="30"/>
      <c r="I2" s="30"/>
      <c r="J2" s="30"/>
      <c r="K2" s="30"/>
      <c r="L2" s="30"/>
    </row>
    <row r="3" spans="2:12" s="26" customFormat="1" ht="14.25" customHeight="1" x14ac:dyDescent="0.35">
      <c r="B3" s="27"/>
      <c r="C3" s="27"/>
      <c r="D3" s="27"/>
      <c r="E3" s="27"/>
      <c r="F3" s="27"/>
      <c r="G3" s="27"/>
      <c r="H3" s="27"/>
      <c r="I3" s="27"/>
      <c r="J3" s="27"/>
      <c r="K3" s="27"/>
      <c r="L3" s="27"/>
    </row>
    <row r="4" spans="2:12" s="26" customFormat="1" ht="63.75" customHeight="1" x14ac:dyDescent="0.35">
      <c r="B4" s="31" t="s">
        <v>16</v>
      </c>
      <c r="C4" s="31"/>
      <c r="D4" s="31"/>
      <c r="E4" s="31"/>
      <c r="F4" s="31"/>
      <c r="G4" s="31"/>
      <c r="H4" s="31"/>
      <c r="I4" s="31"/>
      <c r="J4" s="31"/>
      <c r="K4" s="31"/>
      <c r="L4" s="31"/>
    </row>
    <row r="5" spans="2:12" ht="15.75" thickBot="1" x14ac:dyDescent="0.3"/>
    <row r="6" spans="2:12" s="6" customFormat="1" ht="15.75" thickBot="1" x14ac:dyDescent="0.3">
      <c r="B6" s="6" t="s">
        <v>5</v>
      </c>
      <c r="F6" s="24">
        <v>2000</v>
      </c>
      <c r="G6" s="6" t="s">
        <v>12</v>
      </c>
      <c r="L6" s="7"/>
    </row>
    <row r="7" spans="2:12" s="3" customFormat="1" ht="13.5" thickBot="1" x14ac:dyDescent="0.25">
      <c r="F7" s="5"/>
      <c r="L7" s="4"/>
    </row>
    <row r="8" spans="2:12" s="1" customFormat="1" ht="15.75" x14ac:dyDescent="0.25">
      <c r="B8" s="8" t="s">
        <v>6</v>
      </c>
      <c r="C8" s="9"/>
      <c r="D8" s="9"/>
      <c r="E8" s="9"/>
      <c r="F8" s="10"/>
      <c r="H8" s="8" t="s">
        <v>7</v>
      </c>
      <c r="I8" s="9"/>
      <c r="J8" s="9"/>
      <c r="K8" s="9"/>
      <c r="L8" s="10"/>
    </row>
    <row r="9" spans="2:12" x14ac:dyDescent="0.25">
      <c r="B9" s="11" t="s">
        <v>9</v>
      </c>
      <c r="C9" s="12"/>
      <c r="D9" s="12"/>
      <c r="E9" s="12"/>
      <c r="F9" s="13"/>
      <c r="H9" s="11" t="s">
        <v>13</v>
      </c>
      <c r="I9" s="12"/>
      <c r="J9" s="12"/>
      <c r="K9" s="12"/>
      <c r="L9" s="13"/>
    </row>
    <row r="10" spans="2:12" x14ac:dyDescent="0.25">
      <c r="B10" s="16"/>
      <c r="C10" s="29" t="s">
        <v>4</v>
      </c>
      <c r="D10" s="29"/>
      <c r="E10" s="29"/>
      <c r="F10" s="13"/>
      <c r="H10" s="16"/>
      <c r="I10" s="29" t="s">
        <v>4</v>
      </c>
      <c r="J10" s="29"/>
      <c r="K10" s="29"/>
      <c r="L10" s="13"/>
    </row>
    <row r="11" spans="2:12" x14ac:dyDescent="0.25">
      <c r="B11" s="16" t="s">
        <v>0</v>
      </c>
      <c r="C11" s="15" t="s">
        <v>1</v>
      </c>
      <c r="D11" s="15" t="s">
        <v>2</v>
      </c>
      <c r="E11" s="15" t="s">
        <v>3</v>
      </c>
      <c r="F11" s="13"/>
      <c r="H11" s="16" t="s">
        <v>0</v>
      </c>
      <c r="I11" s="15" t="s">
        <v>1</v>
      </c>
      <c r="J11" s="15" t="s">
        <v>2</v>
      </c>
      <c r="K11" s="15" t="s">
        <v>3</v>
      </c>
      <c r="L11" s="13"/>
    </row>
    <row r="12" spans="2:12" x14ac:dyDescent="0.25">
      <c r="B12" s="16" t="s">
        <v>1</v>
      </c>
      <c r="C12" s="14">
        <v>0.123</v>
      </c>
      <c r="D12" s="14">
        <v>0.45600000000000002</v>
      </c>
      <c r="E12" s="14">
        <v>0.78900000000000003</v>
      </c>
      <c r="F12" s="13"/>
      <c r="H12" s="16" t="s">
        <v>1</v>
      </c>
      <c r="I12" s="14">
        <v>1.23</v>
      </c>
      <c r="J12" s="14">
        <v>4.5600000000000005</v>
      </c>
      <c r="K12" s="14">
        <v>7.8900000000000006</v>
      </c>
      <c r="L12" s="13"/>
    </row>
    <row r="13" spans="2:12" x14ac:dyDescent="0.25">
      <c r="B13" s="16" t="s">
        <v>2</v>
      </c>
      <c r="C13" s="14">
        <v>1.2350000000000001</v>
      </c>
      <c r="D13" s="14">
        <v>4.4999999999999998E-2</v>
      </c>
      <c r="E13" s="14">
        <v>1.7889999999999999</v>
      </c>
      <c r="F13" s="13"/>
      <c r="H13" s="16" t="s">
        <v>2</v>
      </c>
      <c r="I13" s="14">
        <v>12.350000000000001</v>
      </c>
      <c r="J13" s="14">
        <v>0.44999999999999996</v>
      </c>
      <c r="K13" s="14">
        <v>17.89</v>
      </c>
      <c r="L13" s="13"/>
    </row>
    <row r="14" spans="2:12" x14ac:dyDescent="0.25">
      <c r="B14" s="16" t="s">
        <v>3</v>
      </c>
      <c r="C14" s="14">
        <v>11.234999999999999</v>
      </c>
      <c r="D14" s="14">
        <v>4.0000000000000001E-3</v>
      </c>
      <c r="E14" s="14">
        <v>0</v>
      </c>
      <c r="F14" s="13"/>
      <c r="H14" s="16" t="s">
        <v>3</v>
      </c>
      <c r="I14" s="14">
        <v>112.35</v>
      </c>
      <c r="J14" s="14">
        <v>0.04</v>
      </c>
      <c r="K14" s="14">
        <v>0</v>
      </c>
      <c r="L14" s="13"/>
    </row>
    <row r="15" spans="2:12" x14ac:dyDescent="0.25">
      <c r="B15" s="11"/>
      <c r="C15" s="12"/>
      <c r="D15" s="12"/>
      <c r="E15" s="12"/>
      <c r="F15" s="13"/>
      <c r="H15" s="11"/>
      <c r="I15" s="12"/>
      <c r="J15" s="12"/>
      <c r="K15" s="12"/>
      <c r="L15" s="13"/>
    </row>
    <row r="16" spans="2:12" x14ac:dyDescent="0.25">
      <c r="B16" s="11" t="s">
        <v>10</v>
      </c>
      <c r="C16" s="12"/>
      <c r="D16" s="12"/>
      <c r="E16" s="12"/>
      <c r="F16" s="13"/>
      <c r="H16" s="11" t="s">
        <v>10</v>
      </c>
      <c r="I16" s="12"/>
      <c r="J16" s="12"/>
      <c r="K16" s="12"/>
      <c r="L16" s="13"/>
    </row>
    <row r="17" spans="2:13" x14ac:dyDescent="0.25">
      <c r="B17" s="16"/>
      <c r="C17" s="29" t="s">
        <v>4</v>
      </c>
      <c r="D17" s="29"/>
      <c r="E17" s="29"/>
      <c r="F17" s="18"/>
      <c r="H17" s="16"/>
      <c r="I17" s="29" t="s">
        <v>4</v>
      </c>
      <c r="J17" s="29"/>
      <c r="K17" s="29"/>
      <c r="L17" s="18"/>
    </row>
    <row r="18" spans="2:13" x14ac:dyDescent="0.25">
      <c r="B18" s="16" t="s">
        <v>0</v>
      </c>
      <c r="C18" s="15" t="s">
        <v>1</v>
      </c>
      <c r="D18" s="15" t="s">
        <v>2</v>
      </c>
      <c r="E18" s="15" t="s">
        <v>3</v>
      </c>
      <c r="F18" s="19" t="s">
        <v>8</v>
      </c>
      <c r="H18" s="16" t="s">
        <v>0</v>
      </c>
      <c r="I18" s="15" t="s">
        <v>1</v>
      </c>
      <c r="J18" s="15" t="s">
        <v>2</v>
      </c>
      <c r="K18" s="15" t="s">
        <v>3</v>
      </c>
      <c r="L18" s="19" t="s">
        <v>8</v>
      </c>
    </row>
    <row r="19" spans="2:13" x14ac:dyDescent="0.25">
      <c r="B19" s="16" t="s">
        <v>1</v>
      </c>
      <c r="C19" s="17">
        <v>50000</v>
      </c>
      <c r="D19" s="17">
        <v>10000</v>
      </c>
      <c r="E19" s="17">
        <v>15000</v>
      </c>
      <c r="F19" s="20">
        <f>SUM(C19:E19)</f>
        <v>75000</v>
      </c>
      <c r="H19" s="16" t="s">
        <v>1</v>
      </c>
      <c r="I19" s="17">
        <v>50000</v>
      </c>
      <c r="J19" s="17">
        <v>10000</v>
      </c>
      <c r="K19" s="17">
        <v>15000</v>
      </c>
      <c r="L19" s="20">
        <f>SUM(I19:K19)</f>
        <v>75000</v>
      </c>
    </row>
    <row r="20" spans="2:13" x14ac:dyDescent="0.25">
      <c r="B20" s="16" t="s">
        <v>2</v>
      </c>
      <c r="C20" s="17">
        <v>50000</v>
      </c>
      <c r="D20" s="17">
        <v>5000</v>
      </c>
      <c r="E20" s="17">
        <v>0</v>
      </c>
      <c r="F20" s="20">
        <f t="shared" ref="F20:F22" si="0">SUM(C20:E20)</f>
        <v>55000</v>
      </c>
      <c r="H20" s="16" t="s">
        <v>2</v>
      </c>
      <c r="I20" s="17">
        <v>50000</v>
      </c>
      <c r="J20" s="17">
        <v>5000</v>
      </c>
      <c r="K20" s="17">
        <v>0</v>
      </c>
      <c r="L20" s="20">
        <f t="shared" ref="L20:L22" si="1">SUM(I20:K20)</f>
        <v>55000</v>
      </c>
    </row>
    <row r="21" spans="2:13" x14ac:dyDescent="0.25">
      <c r="B21" s="16" t="s">
        <v>3</v>
      </c>
      <c r="C21" s="17">
        <v>50000</v>
      </c>
      <c r="D21" s="17">
        <v>10000</v>
      </c>
      <c r="E21" s="17">
        <v>10000</v>
      </c>
      <c r="F21" s="20">
        <f t="shared" si="0"/>
        <v>70000</v>
      </c>
      <c r="H21" s="16" t="s">
        <v>3</v>
      </c>
      <c r="I21" s="17">
        <v>50000</v>
      </c>
      <c r="J21" s="17">
        <v>10000</v>
      </c>
      <c r="K21" s="17">
        <v>10000</v>
      </c>
      <c r="L21" s="20">
        <f t="shared" si="1"/>
        <v>70000</v>
      </c>
    </row>
    <row r="22" spans="2:13" x14ac:dyDescent="0.25">
      <c r="B22" s="21" t="s">
        <v>8</v>
      </c>
      <c r="C22" s="17">
        <f>SUM(C19:C21)</f>
        <v>150000</v>
      </c>
      <c r="D22" s="17">
        <f t="shared" ref="D22:E22" si="2">SUM(D19:D21)</f>
        <v>25000</v>
      </c>
      <c r="E22" s="17">
        <f t="shared" si="2"/>
        <v>25000</v>
      </c>
      <c r="F22" s="20">
        <f t="shared" si="0"/>
        <v>200000</v>
      </c>
      <c r="H22" s="21" t="s">
        <v>8</v>
      </c>
      <c r="I22" s="17">
        <f>SUM(I19:I21)</f>
        <v>150000</v>
      </c>
      <c r="J22" s="17">
        <f t="shared" ref="J22" si="3">SUM(J19:J21)</f>
        <v>25000</v>
      </c>
      <c r="K22" s="17">
        <f t="shared" ref="K22" si="4">SUM(K19:K21)</f>
        <v>25000</v>
      </c>
      <c r="L22" s="20">
        <f t="shared" si="1"/>
        <v>200000</v>
      </c>
    </row>
    <row r="23" spans="2:13" x14ac:dyDescent="0.25">
      <c r="B23" s="11"/>
      <c r="C23" s="12"/>
      <c r="D23" s="12"/>
      <c r="E23" s="12"/>
      <c r="F23" s="13"/>
      <c r="H23" s="11"/>
      <c r="I23" s="12"/>
      <c r="J23" s="12"/>
      <c r="K23" s="12"/>
      <c r="L23" s="13"/>
    </row>
    <row r="24" spans="2:13" x14ac:dyDescent="0.25">
      <c r="B24" s="11" t="s">
        <v>11</v>
      </c>
      <c r="C24" s="12"/>
      <c r="D24" s="12"/>
      <c r="E24" s="12"/>
      <c r="F24" s="13"/>
      <c r="H24" s="11" t="s">
        <v>11</v>
      </c>
      <c r="I24" s="12"/>
      <c r="J24" s="12"/>
      <c r="K24" s="12"/>
      <c r="L24" s="13"/>
    </row>
    <row r="25" spans="2:13" x14ac:dyDescent="0.25">
      <c r="B25" s="16"/>
      <c r="C25" s="29" t="s">
        <v>4</v>
      </c>
      <c r="D25" s="29"/>
      <c r="E25" s="29"/>
      <c r="F25" s="18"/>
      <c r="H25" s="16"/>
      <c r="I25" s="29" t="s">
        <v>4</v>
      </c>
      <c r="J25" s="29"/>
      <c r="K25" s="29"/>
      <c r="L25" s="18"/>
    </row>
    <row r="26" spans="2:13" x14ac:dyDescent="0.25">
      <c r="B26" s="16" t="s">
        <v>0</v>
      </c>
      <c r="C26" s="15" t="s">
        <v>1</v>
      </c>
      <c r="D26" s="15" t="s">
        <v>2</v>
      </c>
      <c r="E26" s="15" t="s">
        <v>3</v>
      </c>
      <c r="F26" s="19" t="s">
        <v>8</v>
      </c>
      <c r="H26" s="16" t="s">
        <v>0</v>
      </c>
      <c r="I26" s="15" t="s">
        <v>1</v>
      </c>
      <c r="J26" s="15" t="s">
        <v>2</v>
      </c>
      <c r="K26" s="15" t="s">
        <v>3</v>
      </c>
      <c r="L26" s="19" t="s">
        <v>8</v>
      </c>
    </row>
    <row r="27" spans="2:13" x14ac:dyDescent="0.25">
      <c r="B27" s="16" t="s">
        <v>1</v>
      </c>
      <c r="C27" s="17">
        <f>C19*C12</f>
        <v>6150</v>
      </c>
      <c r="D27" s="17">
        <f t="shared" ref="D27:E27" si="5">D19*D12</f>
        <v>4560</v>
      </c>
      <c r="E27" s="17">
        <f t="shared" si="5"/>
        <v>11835</v>
      </c>
      <c r="F27" s="20">
        <f>SUM(C27:E27)</f>
        <v>22545</v>
      </c>
      <c r="H27" s="16" t="s">
        <v>1</v>
      </c>
      <c r="I27" s="17">
        <f>I19*I12</f>
        <v>61500</v>
      </c>
      <c r="J27" s="17">
        <f t="shared" ref="J27:K27" si="6">J19*J12</f>
        <v>45600.000000000007</v>
      </c>
      <c r="K27" s="17">
        <f t="shared" si="6"/>
        <v>118350.00000000001</v>
      </c>
      <c r="L27" s="20">
        <f>SUM(I27:K27)</f>
        <v>225450</v>
      </c>
    </row>
    <row r="28" spans="2:13" x14ac:dyDescent="0.25">
      <c r="B28" s="16" t="s">
        <v>2</v>
      </c>
      <c r="C28" s="17">
        <f t="shared" ref="C28:E29" si="7">C20*C13</f>
        <v>61750.000000000007</v>
      </c>
      <c r="D28" s="17">
        <f t="shared" si="7"/>
        <v>225</v>
      </c>
      <c r="E28" s="17">
        <f t="shared" si="7"/>
        <v>0</v>
      </c>
      <c r="F28" s="20">
        <f t="shared" ref="F28:F30" si="8">SUM(C28:E28)</f>
        <v>61975.000000000007</v>
      </c>
      <c r="H28" s="16" t="s">
        <v>2</v>
      </c>
      <c r="I28" s="17">
        <f t="shared" ref="I28:K28" si="9">I20*I13</f>
        <v>617500.00000000012</v>
      </c>
      <c r="J28" s="17">
        <f t="shared" si="9"/>
        <v>2250</v>
      </c>
      <c r="K28" s="17">
        <f t="shared" si="9"/>
        <v>0</v>
      </c>
      <c r="L28" s="20">
        <f t="shared" ref="L28:L30" si="10">SUM(I28:K28)</f>
        <v>619750.00000000012</v>
      </c>
    </row>
    <row r="29" spans="2:13" x14ac:dyDescent="0.25">
      <c r="B29" s="16" t="s">
        <v>3</v>
      </c>
      <c r="C29" s="17">
        <f t="shared" si="7"/>
        <v>561750</v>
      </c>
      <c r="D29" s="17">
        <f t="shared" si="7"/>
        <v>40</v>
      </c>
      <c r="E29" s="17">
        <f t="shared" si="7"/>
        <v>0</v>
      </c>
      <c r="F29" s="20">
        <f t="shared" si="8"/>
        <v>561790</v>
      </c>
      <c r="H29" s="16" t="s">
        <v>3</v>
      </c>
      <c r="I29" s="17">
        <f t="shared" ref="I29:K29" si="11">I21*I14</f>
        <v>5617500</v>
      </c>
      <c r="J29" s="17">
        <f t="shared" si="11"/>
        <v>400</v>
      </c>
      <c r="K29" s="17">
        <f t="shared" si="11"/>
        <v>0</v>
      </c>
      <c r="L29" s="20">
        <f t="shared" si="10"/>
        <v>5617900</v>
      </c>
    </row>
    <row r="30" spans="2:13" x14ac:dyDescent="0.25">
      <c r="B30" s="16"/>
      <c r="C30" s="17">
        <f>SUM(C27:C29)</f>
        <v>629650</v>
      </c>
      <c r="D30" s="17">
        <f t="shared" ref="D30" si="12">SUM(D27:D29)</f>
        <v>4825</v>
      </c>
      <c r="E30" s="17">
        <f t="shared" ref="E30" si="13">SUM(E27:E29)</f>
        <v>11835</v>
      </c>
      <c r="F30" s="20">
        <f t="shared" si="8"/>
        <v>646310</v>
      </c>
      <c r="G30" t="s">
        <v>17</v>
      </c>
      <c r="H30" s="16" t="s">
        <v>8</v>
      </c>
      <c r="I30" s="17">
        <f>SUM(I27:I29)</f>
        <v>6296500</v>
      </c>
      <c r="J30" s="17">
        <f t="shared" ref="J30" si="14">SUM(J27:J29)</f>
        <v>48250.000000000007</v>
      </c>
      <c r="K30" s="17">
        <f t="shared" ref="K30" si="15">SUM(K27:K29)</f>
        <v>118350.00000000001</v>
      </c>
      <c r="L30" s="20">
        <f t="shared" si="10"/>
        <v>6463100</v>
      </c>
      <c r="M30" t="s">
        <v>17</v>
      </c>
    </row>
    <row r="31" spans="2:13" x14ac:dyDescent="0.25">
      <c r="B31" s="11"/>
      <c r="C31" s="12"/>
      <c r="D31" s="12"/>
      <c r="E31" s="12"/>
      <c r="F31" s="13"/>
      <c r="H31" s="11"/>
      <c r="I31" s="12"/>
      <c r="J31" s="12"/>
      <c r="K31" s="12"/>
      <c r="L31" s="13"/>
    </row>
    <row r="32" spans="2:13" x14ac:dyDescent="0.25">
      <c r="B32" s="11" t="s">
        <v>18</v>
      </c>
      <c r="C32" s="12"/>
      <c r="D32" s="12"/>
      <c r="E32" s="12"/>
      <c r="F32" s="13"/>
      <c r="H32" s="11" t="s">
        <v>18</v>
      </c>
      <c r="I32" s="12"/>
      <c r="J32" s="12"/>
      <c r="K32" s="12"/>
      <c r="L32" s="13"/>
    </row>
    <row r="33" spans="2:12" x14ac:dyDescent="0.25">
      <c r="B33" s="21"/>
      <c r="C33" s="29" t="s">
        <v>4</v>
      </c>
      <c r="D33" s="29"/>
      <c r="E33" s="29"/>
      <c r="F33" s="18"/>
      <c r="H33" s="21"/>
      <c r="I33" s="29" t="s">
        <v>4</v>
      </c>
      <c r="J33" s="29"/>
      <c r="K33" s="29"/>
      <c r="L33" s="18"/>
    </row>
    <row r="34" spans="2:12" x14ac:dyDescent="0.25">
      <c r="B34" s="16" t="s">
        <v>0</v>
      </c>
      <c r="C34" s="15" t="s">
        <v>1</v>
      </c>
      <c r="D34" s="15" t="s">
        <v>2</v>
      </c>
      <c r="E34" s="15" t="s">
        <v>3</v>
      </c>
      <c r="F34" s="18"/>
      <c r="H34" s="16" t="s">
        <v>0</v>
      </c>
      <c r="I34" s="15" t="s">
        <v>1</v>
      </c>
      <c r="J34" s="15" t="s">
        <v>2</v>
      </c>
      <c r="K34" s="15" t="s">
        <v>3</v>
      </c>
      <c r="L34" s="18" t="s">
        <v>8</v>
      </c>
    </row>
    <row r="35" spans="2:12" x14ac:dyDescent="0.25">
      <c r="B35" s="16" t="s">
        <v>1</v>
      </c>
      <c r="C35" s="17">
        <f>$F$6*(C27/$F$30)</f>
        <v>19.031115099565227</v>
      </c>
      <c r="D35" s="17">
        <f t="shared" ref="D35:E35" si="16">$F$6*(D27/$F$30)</f>
        <v>14.110875586019093</v>
      </c>
      <c r="E35" s="17">
        <f t="shared" si="16"/>
        <v>36.623292228187715</v>
      </c>
      <c r="F35" s="20">
        <f>SUM(C35:E35)</f>
        <v>69.76528291377204</v>
      </c>
      <c r="H35" s="16" t="s">
        <v>1</v>
      </c>
      <c r="I35" s="17">
        <f>$F$6*(I27/$L$30)</f>
        <v>19.031115099565227</v>
      </c>
      <c r="J35" s="17">
        <f t="shared" ref="J35:K35" si="17">$F$6*(J27/$L$30)</f>
        <v>14.110875586019095</v>
      </c>
      <c r="K35" s="17">
        <f t="shared" si="17"/>
        <v>36.623292228187715</v>
      </c>
      <c r="L35" s="20">
        <f>SUM(I35:K35)</f>
        <v>69.76528291377204</v>
      </c>
    </row>
    <row r="36" spans="2:12" x14ac:dyDescent="0.25">
      <c r="B36" s="16" t="s">
        <v>2</v>
      </c>
      <c r="C36" s="17">
        <f>$F$6*(C28/$F$30)</f>
        <v>191.08477356067525</v>
      </c>
      <c r="D36" s="17">
        <f>$F$6*(D28/$F$30)</f>
        <v>0.69626030852067888</v>
      </c>
      <c r="E36" s="17">
        <f>$F$6*(E28/$F$30)</f>
        <v>0</v>
      </c>
      <c r="F36" s="20">
        <f t="shared" ref="F36:F38" si="18">SUM(C36:E36)</f>
        <v>191.78103386919594</v>
      </c>
      <c r="H36" s="16" t="s">
        <v>2</v>
      </c>
      <c r="I36" s="17">
        <f t="shared" ref="I36:K36" si="19">$F$6*(I28/$L$30)</f>
        <v>191.08477356067525</v>
      </c>
      <c r="J36" s="17">
        <f t="shared" si="19"/>
        <v>0.69626030852067888</v>
      </c>
      <c r="K36" s="17">
        <f t="shared" si="19"/>
        <v>0</v>
      </c>
      <c r="L36" s="20">
        <f t="shared" ref="L36:L38" si="20">SUM(I36:K36)</f>
        <v>191.78103386919594</v>
      </c>
    </row>
    <row r="37" spans="2:12" x14ac:dyDescent="0.25">
      <c r="B37" s="16" t="s">
        <v>3</v>
      </c>
      <c r="C37" s="17">
        <f>$F$6*(C29/$F$30)</f>
        <v>1738.3299036066285</v>
      </c>
      <c r="D37" s="17">
        <f>$F$6*(D29/$F$30)</f>
        <v>0.12377961040367624</v>
      </c>
      <c r="E37" s="17">
        <f>$F$6*(E29/$F$30)</f>
        <v>0</v>
      </c>
      <c r="F37" s="20">
        <f t="shared" si="18"/>
        <v>1738.4536832170322</v>
      </c>
      <c r="H37" s="16" t="s">
        <v>3</v>
      </c>
      <c r="I37" s="17">
        <f t="shared" ref="I37:K37" si="21">$F$6*(I29/$L$30)</f>
        <v>1738.3299036066285</v>
      </c>
      <c r="J37" s="17">
        <f t="shared" si="21"/>
        <v>0.12377961040367624</v>
      </c>
      <c r="K37" s="17">
        <f t="shared" si="21"/>
        <v>0</v>
      </c>
      <c r="L37" s="20">
        <f t="shared" si="20"/>
        <v>1738.4536832170322</v>
      </c>
    </row>
    <row r="38" spans="2:12" ht="15.75" thickBot="1" x14ac:dyDescent="0.3">
      <c r="B38" s="22" t="s">
        <v>8</v>
      </c>
      <c r="C38" s="23">
        <f>SUM(C35:C37)</f>
        <v>1948.4457922668689</v>
      </c>
      <c r="D38" s="23">
        <f t="shared" ref="D38" si="22">SUM(D35:D37)</f>
        <v>14.930915504943449</v>
      </c>
      <c r="E38" s="23">
        <f t="shared" ref="E38" si="23">SUM(E35:E37)</f>
        <v>36.623292228187715</v>
      </c>
      <c r="F38" s="25">
        <f t="shared" si="18"/>
        <v>2000</v>
      </c>
      <c r="H38" s="22" t="s">
        <v>8</v>
      </c>
      <c r="I38" s="23">
        <f>SUM(I35:I37)</f>
        <v>1948.4457922668689</v>
      </c>
      <c r="J38" s="23">
        <f t="shared" ref="J38" si="24">SUM(J35:J37)</f>
        <v>14.930915504943449</v>
      </c>
      <c r="K38" s="23">
        <f t="shared" ref="K38" si="25">SUM(K35:K37)</f>
        <v>36.623292228187715</v>
      </c>
      <c r="L38" s="25">
        <f t="shared" si="20"/>
        <v>2000</v>
      </c>
    </row>
  </sheetData>
  <mergeCells count="10">
    <mergeCell ref="B2:L2"/>
    <mergeCell ref="B4:L4"/>
    <mergeCell ref="C10:E10"/>
    <mergeCell ref="C17:E17"/>
    <mergeCell ref="C25:E25"/>
    <mergeCell ref="C33:E33"/>
    <mergeCell ref="I10:K10"/>
    <mergeCell ref="I17:K17"/>
    <mergeCell ref="I25:K25"/>
    <mergeCell ref="I33:K33"/>
  </mergeCell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2" sqref="A2"/>
    </sheetView>
  </sheetViews>
  <sheetFormatPr defaultRowHeight="15" x14ac:dyDescent="0.25"/>
  <cols>
    <col min="1" max="1" width="12.42578125" customWidth="1"/>
  </cols>
  <sheetData>
    <row r="1" spans="1:5" x14ac:dyDescent="0.25">
      <c r="A1" t="s">
        <v>33</v>
      </c>
    </row>
    <row r="3" spans="1:5" x14ac:dyDescent="0.25">
      <c r="A3" s="28"/>
      <c r="B3" s="32" t="s">
        <v>32</v>
      </c>
      <c r="C3" s="32"/>
      <c r="D3" s="32"/>
      <c r="E3" s="32"/>
    </row>
    <row r="4" spans="1:5" x14ac:dyDescent="0.25">
      <c r="B4" t="s">
        <v>28</v>
      </c>
      <c r="C4" t="s">
        <v>29</v>
      </c>
      <c r="D4" t="s">
        <v>30</v>
      </c>
      <c r="E4" t="s">
        <v>31</v>
      </c>
    </row>
    <row r="5" spans="1:5" x14ac:dyDescent="0.25">
      <c r="A5" t="s">
        <v>19</v>
      </c>
      <c r="B5">
        <v>0.18</v>
      </c>
      <c r="C5">
        <v>52.39</v>
      </c>
      <c r="D5">
        <v>52.430000000000007</v>
      </c>
      <c r="E5">
        <v>111.94000000000001</v>
      </c>
    </row>
    <row r="6" spans="1:5" x14ac:dyDescent="0.25">
      <c r="A6" t="s">
        <v>20</v>
      </c>
      <c r="B6">
        <v>0.18</v>
      </c>
      <c r="C6">
        <v>51.6</v>
      </c>
      <c r="D6">
        <v>51.5</v>
      </c>
      <c r="E6">
        <v>115.73</v>
      </c>
    </row>
    <row r="7" spans="1:5" x14ac:dyDescent="0.25">
      <c r="A7" t="s">
        <v>21</v>
      </c>
      <c r="B7">
        <v>0.18</v>
      </c>
      <c r="C7">
        <v>53.16</v>
      </c>
      <c r="D7">
        <v>53.11</v>
      </c>
      <c r="E7">
        <v>114.52</v>
      </c>
    </row>
    <row r="8" spans="1:5" x14ac:dyDescent="0.25">
      <c r="A8" t="s">
        <v>22</v>
      </c>
      <c r="B8">
        <v>0.18</v>
      </c>
      <c r="C8">
        <v>54.94</v>
      </c>
      <c r="D8">
        <v>55.05</v>
      </c>
      <c r="E8">
        <v>54.25</v>
      </c>
    </row>
    <row r="9" spans="1:5" x14ac:dyDescent="0.25">
      <c r="A9" t="s">
        <v>23</v>
      </c>
      <c r="B9">
        <v>0.18</v>
      </c>
      <c r="C9">
        <v>54.82</v>
      </c>
      <c r="D9">
        <v>55.129999999999995</v>
      </c>
      <c r="E9">
        <v>59.18</v>
      </c>
    </row>
    <row r="10" spans="1:5" x14ac:dyDescent="0.25">
      <c r="A10" t="s">
        <v>24</v>
      </c>
      <c r="B10">
        <v>0.18</v>
      </c>
      <c r="C10">
        <v>50.69</v>
      </c>
      <c r="D10">
        <v>51.14</v>
      </c>
      <c r="E10">
        <v>54.230000000000004</v>
      </c>
    </row>
    <row r="11" spans="1:5" x14ac:dyDescent="0.25">
      <c r="A11" t="s">
        <v>25</v>
      </c>
      <c r="B11">
        <v>0.18</v>
      </c>
      <c r="C11">
        <v>40.410000000000004</v>
      </c>
      <c r="D11">
        <v>40.89</v>
      </c>
      <c r="E11">
        <v>39.5</v>
      </c>
    </row>
    <row r="12" spans="1:5" x14ac:dyDescent="0.25">
      <c r="A12" t="s">
        <v>26</v>
      </c>
      <c r="B12">
        <v>0.18</v>
      </c>
      <c r="C12">
        <v>21.869999999999997</v>
      </c>
      <c r="D12">
        <v>22.189999999999998</v>
      </c>
      <c r="E12">
        <v>18.53</v>
      </c>
    </row>
    <row r="13" spans="1:5" x14ac:dyDescent="0.25">
      <c r="A13" t="s">
        <v>27</v>
      </c>
      <c r="B13">
        <v>0.18</v>
      </c>
      <c r="C13">
        <v>0.18</v>
      </c>
      <c r="D13">
        <v>0.18</v>
      </c>
      <c r="E13">
        <v>0.18</v>
      </c>
    </row>
  </sheetData>
  <mergeCells count="1">
    <mergeCell ref="B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Notification</vt:lpstr>
      <vt:lpstr>Worked Example</vt:lpstr>
      <vt:lpstr>2017~18 Factors As Used</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Cottam</dc:creator>
  <cp:lastModifiedBy>Fiona Cottam</cp:lastModifiedBy>
  <cp:lastPrinted>2017-08-18T11:20:20Z</cp:lastPrinted>
  <dcterms:created xsi:type="dcterms:W3CDTF">2017-08-18T10:28:06Z</dcterms:created>
  <dcterms:modified xsi:type="dcterms:W3CDTF">2017-09-26T08:44:37Z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-1052704583</vt:i4>
  </property>
  <property fmtid="{D5CDD505-2E9C-101B-9397-08002B2CF9AE}" pid="3" name="_NewReviewCycle">
    <vt:lpwstr/>
  </property>
  <property fmtid="{D5CDD505-2E9C-101B-9397-08002B2CF9AE}" pid="4" name="_EmailSubject">
    <vt:lpwstr>Message for posting on AUGE Page</vt:lpwstr>
  </property>
  <property fmtid="{D5CDD505-2E9C-101B-9397-08002B2CF9AE}" pid="5" name="_AuthorEmail">
    <vt:lpwstr>fiona.cottam@xoserve.com</vt:lpwstr>
  </property>
  <property fmtid="{D5CDD505-2E9C-101B-9397-08002B2CF9AE}" pid="6" name="_AuthorEmailDisplayName">
    <vt:lpwstr>Cottam, Fiona</vt:lpwstr>
  </property>
</Properties>
</file>