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Clients\PAFA\04 - PAC\01 - Meetings\20180911\Final\"/>
    </mc:Choice>
  </mc:AlternateContent>
  <xr:revisionPtr revIDLastSave="0" documentId="10_ncr:100000_{14EA35DB-582A-403C-BDCE-4F24F041D1E2}" xr6:coauthVersionLast="31" xr6:coauthVersionMax="31" xr10:uidLastSave="{00000000-0000-0000-0000-000000000000}"/>
  <bookViews>
    <workbookView xWindow="0" yWindow="0" windowWidth="20490" windowHeight="6645" tabRatio="548" xr2:uid="{00000000-000D-0000-FFFF-FFFF00000000}"/>
  </bookViews>
  <sheets>
    <sheet name="Summary Log" sheetId="19" r:id="rId1"/>
    <sheet name="Read Me First" sheetId="1" r:id="rId2"/>
    <sheet name="Risk Summary" sheetId="2" r:id="rId3"/>
    <sheet name="Risk Scores" sheetId="3" r:id="rId4"/>
    <sheet name="001-Theft of Gas" sheetId="4" r:id="rId5"/>
    <sheet name="002 - Use of the AQ Corrections" sheetId="5" r:id="rId6"/>
    <sheet name="003 - Estimated readings" sheetId="6" r:id="rId7"/>
    <sheet name="004 - LDZ Offtake measure error" sheetId="7" r:id="rId8"/>
    <sheet name="005 - Incorrect asset data" sheetId="8" r:id="rId9"/>
    <sheet name="006 - Site WAR for EUC 3-8" sheetId="9" r:id="rId10"/>
    <sheet name="007 - Undetected LDZ errors" sheetId="10" r:id="rId11"/>
    <sheet name="008 - Unregistered Sites" sheetId="11" r:id="rId12"/>
    <sheet name="009 - Shipperless Sites" sheetId="12" r:id="rId13"/>
    <sheet name="010 - Readings fail validation" sheetId="13" r:id="rId14"/>
    <sheet name="011 - Late Check Reads" sheetId="14" r:id="rId15"/>
    <sheet name="012 - Meter read submission PC4" sheetId="15" r:id="rId16"/>
    <sheet name="013 - Est. Reads Change Shipper" sheetId="16" r:id="rId17"/>
    <sheet name="014 - Failure to obtain read" sheetId="17" r:id="rId18"/>
    <sheet name="015 - Retrospective updates" sheetId="18" r:id="rId19"/>
    <sheet name="016D - Site Specific CF" sheetId="21" r:id="rId20"/>
    <sheet name="017D - Standard CF" sheetId="20" r:id="rId21"/>
  </sheets>
  <definedNames>
    <definedName name="_xlnm._FilterDatabase" localSheetId="2" hidden="1">'Risk Summary'!$A$1:$S$16</definedName>
    <definedName name="_xlnm.Print_Area" localSheetId="4">'001-Theft of Gas'!$A$1:$K$20</definedName>
    <definedName name="_xlnm.Print_Area" localSheetId="5">'002 - Use of the AQ Corrections'!$A$1:$K$23</definedName>
    <definedName name="_xlnm.Print_Area" localSheetId="6">'003 - Estimated readings'!$A$1:$K$23</definedName>
    <definedName name="_xlnm.Print_Area" localSheetId="7">'004 - LDZ Offtake measure error'!$A$1:$K$24</definedName>
    <definedName name="_xlnm.Print_Area" localSheetId="8">'005 - Incorrect asset data'!$A$1:$K$23</definedName>
    <definedName name="_xlnm.Print_Area" localSheetId="9">'006 - Site WAR for EUC 3-8'!$A$1:$K$23</definedName>
    <definedName name="_xlnm.Print_Area" localSheetId="10">'007 - Undetected LDZ errors'!$A$1:$K$23</definedName>
    <definedName name="_xlnm.Print_Area" localSheetId="11">'008 - Unregistered Sites'!$A$1:$K$25</definedName>
    <definedName name="_xlnm.Print_Area" localSheetId="12">'009 - Shipperless Sites'!$A$1:$K$26</definedName>
    <definedName name="_xlnm.Print_Area" localSheetId="13">'010 - Readings fail validation'!$A$1:$K$26</definedName>
    <definedName name="_xlnm.Print_Area" localSheetId="14">'011 - Late Check Reads'!$A$1:$K$26</definedName>
    <definedName name="_xlnm.Print_Area" localSheetId="15">'012 - Meter read submission PC4'!$A$1:$K$24</definedName>
    <definedName name="_xlnm.Print_Area" localSheetId="16">'013 - Est. Reads Change Shipper'!$A$1:$K$24</definedName>
    <definedName name="_xlnm.Print_Area" localSheetId="17">'014 - Failure to obtain read'!$A$1:$K$24</definedName>
    <definedName name="_xlnm.Print_Area" localSheetId="18">'015 - Retrospective updates'!$A$1:$K$25</definedName>
    <definedName name="_xlnm.Print_Area" localSheetId="19">'016D - Site Specific CF'!$A$1:$K$25</definedName>
    <definedName name="_xlnm.Print_Area" localSheetId="20">'017D - Standard CF'!$A$1:$K$25</definedName>
    <definedName name="_xlnm.Print_Area" localSheetId="1">'Read Me First'!$A$1:$H$23</definedName>
    <definedName name="_xlnm.Print_Area" localSheetId="0">'Summary Log'!$A$1:$D$3</definedName>
    <definedName name="Z_5548FFB4_D490_49E1_BFE6_EDD52FAE47FE_.wvu.FilterData" localSheetId="2" hidden="1">'Risk Summary'!$A$1:$J$1</definedName>
    <definedName name="Z_5548FFB4_D490_49E1_BFE6_EDD52FAE47FE_.wvu.PrintArea" localSheetId="4" hidden="1">'001-Theft of Gas'!$A$1:$K$14</definedName>
    <definedName name="Z_5548FFB4_D490_49E1_BFE6_EDD52FAE47FE_.wvu.PrintArea" localSheetId="5" hidden="1">'002 - Use of the AQ Corrections'!$B$1:$K$13</definedName>
    <definedName name="Z_5548FFB4_D490_49E1_BFE6_EDD52FAE47FE_.wvu.PrintArea" localSheetId="6" hidden="1">'003 - Estimated readings'!$A$1:$K$13</definedName>
    <definedName name="Z_5548FFB4_D490_49E1_BFE6_EDD52FAE47FE_.wvu.PrintArea" localSheetId="7" hidden="1">'004 - LDZ Offtake measure error'!$A$1:$K$13</definedName>
    <definedName name="Z_5548FFB4_D490_49E1_BFE6_EDD52FAE47FE_.wvu.PrintArea" localSheetId="8" hidden="1">'005 - Incorrect asset data'!$A$1:$K$13</definedName>
    <definedName name="Z_5548FFB4_D490_49E1_BFE6_EDD52FAE47FE_.wvu.PrintArea" localSheetId="9" hidden="1">'006 - Site WAR for EUC 3-8'!$A$1:$K$13</definedName>
    <definedName name="Z_5548FFB4_D490_49E1_BFE6_EDD52FAE47FE_.wvu.PrintArea" localSheetId="10" hidden="1">'007 - Undetected LDZ errors'!$A$1:$K$13</definedName>
    <definedName name="Z_5548FFB4_D490_49E1_BFE6_EDD52FAE47FE_.wvu.PrintArea" localSheetId="11" hidden="1">'008 - Unregistered Sites'!$A$1:$K$13</definedName>
    <definedName name="Z_5548FFB4_D490_49E1_BFE6_EDD52FAE47FE_.wvu.PrintArea" localSheetId="12" hidden="1">'009 - Shipperless Sites'!$A$1:$K$13</definedName>
    <definedName name="Z_5548FFB4_D490_49E1_BFE6_EDD52FAE47FE_.wvu.PrintArea" localSheetId="13" hidden="1">'010 - Readings fail validation'!$A$1:$K$13</definedName>
    <definedName name="Z_5548FFB4_D490_49E1_BFE6_EDD52FAE47FE_.wvu.PrintArea" localSheetId="14" hidden="1">'011 - Late Check Reads'!$A$1:$K$13</definedName>
    <definedName name="Z_5548FFB4_D490_49E1_BFE6_EDD52FAE47FE_.wvu.PrintArea" localSheetId="15" hidden="1">'012 - Meter read submission PC4'!$A$1:$K$13</definedName>
    <definedName name="Z_5548FFB4_D490_49E1_BFE6_EDD52FAE47FE_.wvu.PrintArea" localSheetId="16" hidden="1">'013 - Est. Reads Change Shipper'!$A$1:$K$13</definedName>
    <definedName name="Z_5548FFB4_D490_49E1_BFE6_EDD52FAE47FE_.wvu.PrintArea" localSheetId="17" hidden="1">'014 - Failure to obtain read'!$A$1:$K$13</definedName>
    <definedName name="Z_5548FFB4_D490_49E1_BFE6_EDD52FAE47FE_.wvu.PrintArea" localSheetId="18" hidden="1">'015 - Retrospective updates'!$A$1:$K$13</definedName>
    <definedName name="Z_5548FFB4_D490_49E1_BFE6_EDD52FAE47FE_.wvu.PrintArea" localSheetId="19" hidden="1">'016D - Site Specific CF'!$A$1:$K$13</definedName>
    <definedName name="Z_5548FFB4_D490_49E1_BFE6_EDD52FAE47FE_.wvu.PrintArea" localSheetId="20" hidden="1">'017D - Standard CF'!$A$1:$K$13</definedName>
    <definedName name="Z_A5A992E5_A774_408A_88E8_BC6D12B4DBBC_.wvu.FilterData" localSheetId="2" hidden="1">'Risk Summary'!$A$1:$S$16</definedName>
    <definedName name="Z_A5A992E5_A774_408A_88E8_BC6D12B4DBBC_.wvu.PrintArea" localSheetId="4" hidden="1">'001-Theft of Gas'!$A$1:$K$14</definedName>
    <definedName name="Z_A5A992E5_A774_408A_88E8_BC6D12B4DBBC_.wvu.PrintArea" localSheetId="5" hidden="1">'002 - Use of the AQ Corrections'!$B$1:$K$13</definedName>
    <definedName name="Z_A5A992E5_A774_408A_88E8_BC6D12B4DBBC_.wvu.PrintArea" localSheetId="6" hidden="1">'003 - Estimated readings'!$A$1:$K$13</definedName>
    <definedName name="Z_A5A992E5_A774_408A_88E8_BC6D12B4DBBC_.wvu.PrintArea" localSheetId="7" hidden="1">'004 - LDZ Offtake measure error'!$A$1:$K$13</definedName>
    <definedName name="Z_A5A992E5_A774_408A_88E8_BC6D12B4DBBC_.wvu.PrintArea" localSheetId="8" hidden="1">'005 - Incorrect asset data'!$A$1:$K$13</definedName>
    <definedName name="Z_A5A992E5_A774_408A_88E8_BC6D12B4DBBC_.wvu.PrintArea" localSheetId="9" hidden="1">'006 - Site WAR for EUC 3-8'!$A$1:$K$13</definedName>
    <definedName name="Z_A5A992E5_A774_408A_88E8_BC6D12B4DBBC_.wvu.PrintArea" localSheetId="10" hidden="1">'007 - Undetected LDZ errors'!$A$1:$K$13</definedName>
    <definedName name="Z_A5A992E5_A774_408A_88E8_BC6D12B4DBBC_.wvu.PrintArea" localSheetId="11" hidden="1">'008 - Unregistered Sites'!$A$1:$K$13</definedName>
    <definedName name="Z_A5A992E5_A774_408A_88E8_BC6D12B4DBBC_.wvu.PrintArea" localSheetId="12" hidden="1">'009 - Shipperless Sites'!$A$1:$K$13</definedName>
    <definedName name="Z_A5A992E5_A774_408A_88E8_BC6D12B4DBBC_.wvu.PrintArea" localSheetId="13" hidden="1">'010 - Readings fail validation'!$A$1:$K$13</definedName>
    <definedName name="Z_A5A992E5_A774_408A_88E8_BC6D12B4DBBC_.wvu.PrintArea" localSheetId="14" hidden="1">'011 - Late Check Reads'!$A$1:$K$13</definedName>
    <definedName name="Z_A5A992E5_A774_408A_88E8_BC6D12B4DBBC_.wvu.PrintArea" localSheetId="15" hidden="1">'012 - Meter read submission PC4'!$A$1:$K$13</definedName>
    <definedName name="Z_A5A992E5_A774_408A_88E8_BC6D12B4DBBC_.wvu.PrintArea" localSheetId="16" hidden="1">'013 - Est. Reads Change Shipper'!$A$1:$K$13</definedName>
    <definedName name="Z_A5A992E5_A774_408A_88E8_BC6D12B4DBBC_.wvu.PrintArea" localSheetId="17" hidden="1">'014 - Failure to obtain read'!$A$1:$K$13</definedName>
    <definedName name="Z_A5A992E5_A774_408A_88E8_BC6D12B4DBBC_.wvu.PrintArea" localSheetId="18" hidden="1">'015 - Retrospective updates'!$A$1:$K$13</definedName>
    <definedName name="Z_A5A992E5_A774_408A_88E8_BC6D12B4DBBC_.wvu.PrintArea" localSheetId="19" hidden="1">'016D - Site Specific CF'!$A$1:$K$13</definedName>
    <definedName name="Z_A5A992E5_A774_408A_88E8_BC6D12B4DBBC_.wvu.PrintArea" localSheetId="20" hidden="1">'017D - Standard CF'!$A$1:$K$13</definedName>
  </definedNames>
  <calcPr calcId="179017" concurrentCalc="0"/>
  <customWorkbookViews>
    <customWorkbookView name="Nirav Vyas - Personal View" guid="{A5A992E5-A774-408A-88E8-BC6D12B4DBBC}" mergeInterval="0" personalView="1" maximized="1" xWindow="-8" yWindow="-8" windowWidth="1936" windowHeight="1056" tabRatio="548" activeSheetId="1"/>
    <customWorkbookView name="Miriam Ellis - Personal View" guid="{5548FFB4-D490-49E1-BFE6-EDD52FAE47FE}" mergeInterval="0" personalView="1" maximized="1" xWindow="-11" yWindow="-11" windowWidth="1942" windowHeight="1042" tabRatio="548"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2" l="1"/>
  <c r="R18" i="2"/>
  <c r="I8" i="20"/>
  <c r="P18" i="2"/>
  <c r="H8" i="20"/>
  <c r="O18" i="2"/>
  <c r="N18" i="2"/>
  <c r="M18" i="2"/>
  <c r="L18" i="2"/>
  <c r="K18" i="2"/>
  <c r="J18" i="2"/>
  <c r="I18" i="2"/>
  <c r="H18" i="2"/>
  <c r="I7" i="20"/>
  <c r="G18" i="2"/>
  <c r="H7" i="20"/>
  <c r="F18" i="2"/>
  <c r="E18" i="2"/>
  <c r="D18" i="2"/>
  <c r="C18" i="2"/>
  <c r="D17" i="2"/>
  <c r="E17" i="2"/>
  <c r="F17" i="2"/>
  <c r="I7" i="21"/>
  <c r="G17" i="2"/>
  <c r="C17" i="2"/>
  <c r="S17" i="2"/>
  <c r="R17" i="2"/>
  <c r="I8" i="21"/>
  <c r="P17" i="2"/>
  <c r="H8" i="21"/>
  <c r="O17" i="2"/>
  <c r="N17" i="2"/>
  <c r="M17" i="2"/>
  <c r="L17" i="2"/>
  <c r="K17" i="2"/>
  <c r="J17" i="2"/>
  <c r="I17" i="2"/>
  <c r="H17" i="2"/>
  <c r="B18" i="2"/>
  <c r="B17" i="2"/>
  <c r="I9" i="21"/>
  <c r="H9" i="21"/>
  <c r="H7" i="21"/>
  <c r="I9" i="20"/>
  <c r="H9" i="20"/>
  <c r="B3" i="2"/>
  <c r="I8" i="5"/>
  <c r="P3" i="2"/>
  <c r="B5" i="2"/>
  <c r="S16" i="2"/>
  <c r="S15" i="2"/>
  <c r="S14" i="2"/>
  <c r="S13" i="2"/>
  <c r="S12" i="2"/>
  <c r="S11" i="2"/>
  <c r="S10" i="2"/>
  <c r="S9" i="2"/>
  <c r="S8" i="2"/>
  <c r="S7" i="2"/>
  <c r="S6" i="2"/>
  <c r="S5" i="2"/>
  <c r="S4" i="2"/>
  <c r="S3" i="2"/>
  <c r="R3" i="2"/>
  <c r="S2" i="2"/>
  <c r="R2" i="2"/>
  <c r="R16" i="2"/>
  <c r="R15" i="2"/>
  <c r="R14" i="2"/>
  <c r="R13" i="2"/>
  <c r="R12" i="2"/>
  <c r="R11" i="2"/>
  <c r="R10" i="2"/>
  <c r="R9" i="2"/>
  <c r="R8" i="2"/>
  <c r="R7" i="2"/>
  <c r="R6" i="2"/>
  <c r="R5" i="2"/>
  <c r="R4" i="2"/>
  <c r="I8" i="6"/>
  <c r="P4" i="2"/>
  <c r="H8" i="18"/>
  <c r="O16" i="2"/>
  <c r="I3" i="2"/>
  <c r="K16" i="2"/>
  <c r="J16" i="2"/>
  <c r="I16" i="2"/>
  <c r="H16" i="2"/>
  <c r="K15" i="2"/>
  <c r="J15" i="2"/>
  <c r="I15" i="2"/>
  <c r="H15" i="2"/>
  <c r="K14" i="2"/>
  <c r="J14" i="2"/>
  <c r="I14" i="2"/>
  <c r="H14" i="2"/>
  <c r="M13" i="2"/>
  <c r="L13" i="2"/>
  <c r="K13" i="2"/>
  <c r="J13" i="2"/>
  <c r="I13" i="2"/>
  <c r="H13" i="2"/>
  <c r="I7" i="15"/>
  <c r="G13" i="2"/>
  <c r="M12" i="2"/>
  <c r="L12" i="2"/>
  <c r="K12" i="2"/>
  <c r="J12" i="2"/>
  <c r="I12" i="2"/>
  <c r="H12" i="2"/>
  <c r="I7" i="14"/>
  <c r="G12" i="2"/>
  <c r="M11" i="2"/>
  <c r="L11" i="2"/>
  <c r="K11" i="2"/>
  <c r="J11" i="2"/>
  <c r="I11" i="2"/>
  <c r="H11" i="2"/>
  <c r="M10" i="2"/>
  <c r="L10" i="2"/>
  <c r="K10" i="2"/>
  <c r="J10" i="2"/>
  <c r="I10" i="2"/>
  <c r="H10" i="2"/>
  <c r="M9" i="2"/>
  <c r="L9" i="2"/>
  <c r="K9" i="2"/>
  <c r="J9" i="2"/>
  <c r="I9" i="2"/>
  <c r="H9" i="2"/>
  <c r="M8" i="2"/>
  <c r="L8" i="2"/>
  <c r="K8" i="2"/>
  <c r="J8" i="2"/>
  <c r="I8" i="2"/>
  <c r="H8" i="2"/>
  <c r="M7" i="2"/>
  <c r="L7" i="2"/>
  <c r="K7" i="2"/>
  <c r="J7" i="2"/>
  <c r="I7" i="2"/>
  <c r="M6" i="2"/>
  <c r="L6" i="2"/>
  <c r="K6" i="2"/>
  <c r="J6" i="2"/>
  <c r="I6" i="2"/>
  <c r="H6" i="2"/>
  <c r="H7" i="2"/>
  <c r="I7" i="9"/>
  <c r="G7" i="2"/>
  <c r="H7" i="9"/>
  <c r="F7" i="2"/>
  <c r="E7" i="2"/>
  <c r="D7" i="2"/>
  <c r="I8" i="8"/>
  <c r="P6" i="2"/>
  <c r="H8" i="8"/>
  <c r="O6" i="2"/>
  <c r="N6" i="2"/>
  <c r="M5" i="2"/>
  <c r="L5" i="2"/>
  <c r="K5" i="2"/>
  <c r="J5" i="2"/>
  <c r="I5" i="2"/>
  <c r="H5" i="2"/>
  <c r="I7" i="7"/>
  <c r="G5" i="2"/>
  <c r="H7" i="7"/>
  <c r="F5" i="2"/>
  <c r="E5" i="2"/>
  <c r="D5" i="2"/>
  <c r="N4" i="2"/>
  <c r="M4" i="2"/>
  <c r="L4" i="2"/>
  <c r="K4" i="2"/>
  <c r="J4" i="2"/>
  <c r="I4" i="2"/>
  <c r="H4" i="2"/>
  <c r="H3" i="2"/>
  <c r="H8" i="5"/>
  <c r="O3" i="2"/>
  <c r="N3" i="2"/>
  <c r="M3" i="2"/>
  <c r="L3" i="2"/>
  <c r="K3" i="2"/>
  <c r="J3" i="2"/>
  <c r="I8" i="4"/>
  <c r="P2" i="2"/>
  <c r="H8" i="4"/>
  <c r="O2" i="2"/>
  <c r="N2" i="2"/>
  <c r="K2" i="2"/>
  <c r="J2" i="2"/>
  <c r="I2" i="2"/>
  <c r="H2" i="2"/>
  <c r="I8" i="18"/>
  <c r="P16" i="2"/>
  <c r="N16" i="2"/>
  <c r="M16" i="2"/>
  <c r="L16" i="2"/>
  <c r="I8" i="17"/>
  <c r="P15" i="2"/>
  <c r="H8" i="17"/>
  <c r="O15" i="2"/>
  <c r="N15" i="2"/>
  <c r="M15" i="2"/>
  <c r="L15" i="2"/>
  <c r="I8" i="16"/>
  <c r="P14" i="2"/>
  <c r="H8" i="16"/>
  <c r="O14" i="2"/>
  <c r="N14" i="2"/>
  <c r="M14" i="2"/>
  <c r="L14" i="2"/>
  <c r="I8" i="15"/>
  <c r="P13" i="2"/>
  <c r="H8" i="15"/>
  <c r="O13" i="2"/>
  <c r="N13" i="2"/>
  <c r="I8" i="14"/>
  <c r="P12" i="2"/>
  <c r="H8" i="14"/>
  <c r="O12" i="2"/>
  <c r="N12" i="2"/>
  <c r="I8" i="13"/>
  <c r="P11" i="2"/>
  <c r="H8" i="13"/>
  <c r="O11" i="2"/>
  <c r="N11" i="2"/>
  <c r="I8" i="12"/>
  <c r="P10" i="2"/>
  <c r="H8" i="12"/>
  <c r="O10" i="2"/>
  <c r="N10" i="2"/>
  <c r="I8" i="11"/>
  <c r="P9" i="2"/>
  <c r="H8" i="11"/>
  <c r="O9" i="2"/>
  <c r="N9" i="2"/>
  <c r="C12" i="2"/>
  <c r="B9" i="2"/>
  <c r="I8" i="10"/>
  <c r="P8" i="2"/>
  <c r="H8" i="10"/>
  <c r="O8" i="2"/>
  <c r="N8" i="2"/>
  <c r="H8" i="9"/>
  <c r="O7" i="2"/>
  <c r="N7" i="2"/>
  <c r="N5" i="2"/>
  <c r="H8" i="6"/>
  <c r="O4" i="2"/>
  <c r="M2" i="2"/>
  <c r="L2" i="2"/>
  <c r="I9" i="18"/>
  <c r="H9" i="18"/>
  <c r="I7" i="18"/>
  <c r="H7" i="18"/>
  <c r="I9" i="17"/>
  <c r="H9" i="17"/>
  <c r="I7" i="17"/>
  <c r="H7" i="17"/>
  <c r="I9" i="16"/>
  <c r="H9" i="16"/>
  <c r="I7" i="16"/>
  <c r="H7" i="16"/>
  <c r="I9" i="15"/>
  <c r="H9" i="15"/>
  <c r="H7" i="15"/>
  <c r="I9" i="14"/>
  <c r="H9" i="14"/>
  <c r="H7" i="14"/>
  <c r="I9" i="13"/>
  <c r="H9" i="13"/>
  <c r="I7" i="13"/>
  <c r="H7" i="13"/>
  <c r="I9" i="11"/>
  <c r="H9" i="11"/>
  <c r="I7" i="11"/>
  <c r="H7" i="11"/>
  <c r="I9" i="12"/>
  <c r="H9" i="12"/>
  <c r="I7" i="12"/>
  <c r="H7" i="12"/>
  <c r="I9" i="10"/>
  <c r="H9" i="10"/>
  <c r="I7" i="10"/>
  <c r="H7" i="10"/>
  <c r="I9" i="9"/>
  <c r="H9" i="9"/>
  <c r="I8" i="9"/>
  <c r="P7" i="2"/>
  <c r="I9" i="8"/>
  <c r="H9" i="8"/>
  <c r="I7" i="8"/>
  <c r="H7" i="8"/>
  <c r="I9" i="7"/>
  <c r="H9" i="7"/>
  <c r="I8" i="7"/>
  <c r="P5" i="2"/>
  <c r="H8" i="7"/>
  <c r="O5" i="2"/>
  <c r="I9" i="6"/>
  <c r="H9" i="6"/>
  <c r="I7" i="6"/>
  <c r="H7" i="6"/>
  <c r="I9" i="5"/>
  <c r="H9" i="5"/>
  <c r="I7" i="5"/>
  <c r="H7" i="5"/>
  <c r="B16" i="2"/>
  <c r="B15" i="2"/>
  <c r="B14" i="2"/>
  <c r="B13" i="2"/>
  <c r="B12" i="2"/>
  <c r="B11" i="2"/>
  <c r="B10" i="2"/>
  <c r="B8" i="2"/>
  <c r="B7" i="2"/>
  <c r="B6" i="2"/>
  <c r="B4" i="2"/>
  <c r="B2" i="2"/>
  <c r="F3" i="2"/>
  <c r="G3" i="2"/>
  <c r="F4" i="2"/>
  <c r="G4" i="2"/>
  <c r="F6" i="2"/>
  <c r="G6" i="2"/>
  <c r="F8" i="2"/>
  <c r="G8" i="2"/>
  <c r="F10" i="2"/>
  <c r="G10" i="2"/>
  <c r="F9" i="2"/>
  <c r="G9" i="2"/>
  <c r="F11" i="2"/>
  <c r="G11" i="2"/>
  <c r="F12" i="2"/>
  <c r="F13" i="2"/>
  <c r="F14" i="2"/>
  <c r="G14" i="2"/>
  <c r="F15" i="2"/>
  <c r="G15" i="2"/>
  <c r="F16" i="2"/>
  <c r="G16" i="2"/>
  <c r="I9" i="4"/>
  <c r="H9" i="4"/>
  <c r="H7" i="4"/>
  <c r="I7" i="4"/>
  <c r="E3" i="2"/>
  <c r="E4" i="2"/>
  <c r="E6" i="2"/>
  <c r="E8" i="2"/>
  <c r="E10" i="2"/>
  <c r="E9" i="2"/>
  <c r="E11" i="2"/>
  <c r="E12" i="2"/>
  <c r="E13" i="2"/>
  <c r="E14" i="2"/>
  <c r="E15" i="2"/>
  <c r="E16" i="2"/>
  <c r="E2" i="2"/>
  <c r="D3" i="2"/>
  <c r="D4" i="2"/>
  <c r="D6" i="2"/>
  <c r="D8" i="2"/>
  <c r="D10" i="2"/>
  <c r="D9" i="2"/>
  <c r="D11" i="2"/>
  <c r="D12" i="2"/>
  <c r="D13" i="2"/>
  <c r="D14" i="2"/>
  <c r="D15" i="2"/>
  <c r="D16" i="2"/>
  <c r="D2" i="2"/>
  <c r="F2" i="2"/>
  <c r="G2" i="2"/>
  <c r="C16" i="2"/>
  <c r="C15" i="2"/>
  <c r="C14" i="2"/>
  <c r="C13" i="2"/>
  <c r="C11" i="2"/>
  <c r="C9" i="2"/>
  <c r="C10" i="2"/>
  <c r="C8" i="2"/>
  <c r="C7" i="2"/>
  <c r="C6" i="2"/>
  <c r="C5" i="2"/>
  <c r="C4" i="2"/>
  <c r="C3" i="2"/>
  <c r="C2" i="2"/>
</calcChain>
</file>

<file path=xl/sharedStrings.xml><?xml version="1.0" encoding="utf-8"?>
<sst xmlns="http://schemas.openxmlformats.org/spreadsheetml/2006/main" count="955" uniqueCount="248">
  <si>
    <t>Risk Number</t>
  </si>
  <si>
    <t>Risk Description / Title:</t>
  </si>
  <si>
    <t>There is a risk that…</t>
  </si>
  <si>
    <t>Raised by</t>
  </si>
  <si>
    <t>Throughput</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</si>
  <si>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</si>
  <si>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</si>
  <si>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</si>
  <si>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</si>
  <si>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</si>
  <si>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</si>
  <si>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</si>
  <si>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</si>
  <si>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</si>
  <si>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</si>
  <si>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</si>
  <si>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</si>
  <si>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</si>
  <si>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</si>
  <si>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Performance Assurance Committee (PAC)</t>
  </si>
  <si>
    <t>Not Effective (x1)</t>
  </si>
  <si>
    <t>Active</t>
  </si>
  <si>
    <t>n/a</t>
  </si>
  <si>
    <t>Allocation &amp; Settlement</t>
  </si>
  <si>
    <t>Theft of Gas</t>
  </si>
  <si>
    <t>Partially Effective (x0.8)</t>
  </si>
  <si>
    <t>Use of the AQ Correction Process</t>
  </si>
  <si>
    <t>Allocation</t>
  </si>
  <si>
    <t xml:space="preserve">Allocation </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</si>
  <si>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</si>
  <si>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</si>
  <si>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</si>
  <si>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</si>
  <si>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</si>
  <si>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</si>
  <si>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</si>
  <si>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</si>
  <si>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</si>
  <si>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</si>
  <si>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</si>
  <si>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</si>
  <si>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</si>
  <si>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</si>
  <si>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</si>
  <si>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</si>
  <si>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</si>
  <si>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</si>
  <si>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The sites and quantity of gas stolen cannot be identified, gas cannot be allocated and reconciled correctly</t>
  </si>
  <si>
    <t>Insufficient validation and/or assurance of information provided by Shippers (ultimately provided by Suppliers and MAMs)</t>
  </si>
  <si>
    <t xml:space="preserve">LDZ offtake meters develop an error and remains undetected, which causes the readings to be inaccurate. </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</si>
  <si>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</si>
  <si>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</si>
  <si>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</si>
  <si>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</si>
  <si>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</si>
  <si>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</si>
  <si>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</si>
  <si>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</si>
  <si>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</si>
  <si>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</si>
  <si>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</si>
  <si>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</si>
  <si>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The AQ allocated does not provide an accurate reflection of gas consumption; impacts allocation to the shipper and unidentified gas. 
The misallocation will not be corrected until Meter Point Reconciliation takes place.</t>
  </si>
  <si>
    <t>Current Throughput (1-5)</t>
  </si>
  <si>
    <t>Effective (x0.6)</t>
  </si>
  <si>
    <t>Shippers failing to provide timely check reads and providing late reads. 
Shippers not checking converters at the same time as the main meters.</t>
  </si>
  <si>
    <t>Meter readings are not being obtained within the settlements window. Also read validation errors not being corrected by shippers.</t>
  </si>
  <si>
    <t>Cost at average SAP 1.7p for higher threshold (Oct 2012 – Nov 2016)</t>
  </si>
  <si>
    <t>Rating</t>
  </si>
  <si>
    <t>Likelihood</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</si>
  <si>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</si>
  <si>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</si>
  <si>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</si>
  <si>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</si>
  <si>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</si>
  <si>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</si>
  <si>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</si>
  <si>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</si>
  <si>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</si>
  <si>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</si>
  <si>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</si>
  <si>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</si>
  <si>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</si>
  <si>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</si>
  <si>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</si>
  <si>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</si>
  <si>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</si>
  <si>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</si>
  <si>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</si>
  <si>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</si>
  <si>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</si>
  <si>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Target Throughput (1-5)</t>
  </si>
  <si>
    <t xml:space="preserve"> PAC review meeting on 10/10/2017</t>
  </si>
  <si>
    <t xml:space="preserve"> PAC review meeting on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</si>
  <si>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</si>
  <si>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</si>
  <si>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</si>
  <si>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</si>
  <si>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</si>
  <si>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</si>
  <si>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</si>
  <si>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</si>
  <si>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</si>
  <si>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</si>
  <si>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</si>
  <si>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</si>
  <si>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</si>
  <si>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</si>
  <si>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</si>
  <si>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Risk Energy and Financial Estimate</t>
  </si>
  <si>
    <t xml:space="preserve">Risk Energy and Financial Estimate </t>
  </si>
  <si>
    <t>This document will include within-period revisions made at PAC meetings from 1 October 2017 to 30 September 2018.</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</si>
  <si>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</si>
  <si>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</si>
  <si>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</si>
  <si>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</si>
  <si>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</si>
  <si>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Reviewed on 10/10/17</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</si>
  <si>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</si>
  <si>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</si>
  <si>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</si>
  <si>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</si>
  <si>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</si>
  <si>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</si>
  <si>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</si>
  <si>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</si>
  <si>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</si>
  <si>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</si>
  <si>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https://www.gasgovernance.co.uk/sites/default/files/ggf/page/2017-10/PAC%20Document%203%20Risk%20Register%20Approach%20v2.0.pdf</t>
  </si>
  <si>
    <t>Control Factor</t>
  </si>
  <si>
    <r>
      <t xml:space="preserve">1 </t>
    </r>
    <r>
      <rPr>
        <i/>
        <sz val="8"/>
        <color theme="1"/>
        <rFont val="Calibri"/>
        <family val="2"/>
        <scheme val="minor"/>
      </rPr>
      <t>(lowest)</t>
    </r>
  </si>
  <si>
    <r>
      <t xml:space="preserve">5 </t>
    </r>
    <r>
      <rPr>
        <i/>
        <sz val="8"/>
        <color theme="1"/>
        <rFont val="Calibri"/>
        <family val="2"/>
        <scheme val="minor"/>
      </rPr>
      <t>(highest)</t>
    </r>
  </si>
  <si>
    <t>x1</t>
  </si>
  <si>
    <t>Not Effective</t>
  </si>
  <si>
    <t>x0.8</t>
  </si>
  <si>
    <t>Partially Effective</t>
  </si>
  <si>
    <t>x0.6</t>
  </si>
  <si>
    <t>Effective</t>
  </si>
  <si>
    <t>Risk Type</t>
  </si>
  <si>
    <t>Shipper Performance</t>
  </si>
  <si>
    <t>Tracker</t>
  </si>
  <si>
    <t>Effective From</t>
  </si>
  <si>
    <t>Effective To</t>
  </si>
  <si>
    <t>Risk Status (Active/ Monitoring/Closed)</t>
  </si>
  <si>
    <r>
      <rPr>
        <b/>
        <sz val="11"/>
        <rFont val="Calibri"/>
        <family val="2"/>
        <scheme val="minor"/>
      </rPr>
      <t xml:space="preserve">Proposed: </t>
    </r>
    <r>
      <rPr>
        <sz val="11"/>
        <rFont val="Calibri"/>
        <family val="2"/>
        <scheme val="minor"/>
      </rPr>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r>
  </si>
  <si>
    <r>
      <rPr>
        <b/>
        <sz val="11"/>
        <color theme="1"/>
        <rFont val="Calibri"/>
        <family val="2"/>
        <scheme val="minor"/>
      </rPr>
      <t xml:space="preserve">Proposed: </t>
    </r>
    <r>
      <rPr>
        <sz val="11"/>
        <color theme="1"/>
        <rFont val="Calibri"/>
        <family val="2"/>
        <scheme val="minor"/>
      </rPr>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r>
  </si>
  <si>
    <r>
      <rPr>
        <b/>
        <sz val="11"/>
        <rFont val="Calibri"/>
        <family val="2"/>
        <scheme val="minor"/>
      </rPr>
      <t xml:space="preserve">Proposed: </t>
    </r>
    <r>
      <rPr>
        <sz val="11"/>
        <rFont val="Calibri"/>
        <family val="2"/>
        <scheme val="minor"/>
      </rPr>
      <t xml:space="preserve">To be Agreed:
Shippers to manage and monitor, on a monthly basis, the percentage of their MPRNs with a site specific WAR.
Production of shipper performance report 2A.5 and 2B.5 </t>
    </r>
  </si>
  <si>
    <r>
      <rPr>
        <b/>
        <sz val="11"/>
        <color theme="1"/>
        <rFont val="Calibri"/>
        <family val="2"/>
        <scheme val="minor"/>
      </rPr>
      <t>Proposed:</t>
    </r>
    <r>
      <rPr>
        <sz val="11"/>
        <color theme="1"/>
        <rFont val="Calibri"/>
        <family val="2"/>
        <scheme val="minor"/>
      </rPr>
      <t xml:space="preserve"> 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r>
  </si>
  <si>
    <r>
      <rPr>
        <b/>
        <sz val="11"/>
        <rFont val="Calibri"/>
        <family val="2"/>
        <scheme val="minor"/>
      </rPr>
      <t>Proposed:</t>
    </r>
    <r>
      <rPr>
        <sz val="11"/>
        <rFont val="Calibri"/>
        <family val="2"/>
        <scheme val="minor"/>
      </rPr>
      <t xml:space="preserve"> 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r>
  </si>
  <si>
    <r>
      <rPr>
        <b/>
        <sz val="11"/>
        <rFont val="Calibri"/>
        <family val="2"/>
        <scheme val="minor"/>
      </rPr>
      <t>Proposed:</t>
    </r>
    <r>
      <rPr>
        <sz val="11"/>
        <rFont val="Calibri"/>
        <family val="2"/>
        <scheme val="minor"/>
      </rPr>
      <t xml:space="preserve"> To be agreed: Ensure obligation for shippers to check converters at the same time as the main meter is met. Production of shipper performance report 2A.1, 2B.1</t>
    </r>
  </si>
  <si>
    <r>
      <rPr>
        <b/>
        <sz val="11"/>
        <color theme="1"/>
        <rFont val="Calibri"/>
        <family val="2"/>
        <scheme val="minor"/>
      </rPr>
      <t>Proposed:</t>
    </r>
    <r>
      <rPr>
        <sz val="11"/>
        <color theme="1"/>
        <rFont val="Calibri"/>
        <family val="2"/>
        <scheme val="minor"/>
      </rPr>
      <t xml:space="preserve"> 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r>
  </si>
  <si>
    <r>
      <rPr>
        <b/>
        <sz val="11"/>
        <rFont val="Calibri"/>
        <family val="2"/>
        <scheme val="minor"/>
      </rPr>
      <t>Proposed:</t>
    </r>
    <r>
      <rPr>
        <sz val="11"/>
        <rFont val="Calibri"/>
        <family val="2"/>
        <scheme val="minor"/>
      </rPr>
      <t xml:space="preserve"> UNC, SPAA and supply license rules and regulations. SARs process to correct change of supplier reads.
Production of shipper performance report 2A.4, 2B.4
</t>
    </r>
  </si>
  <si>
    <r>
      <rPr>
        <b/>
        <sz val="11"/>
        <color theme="1"/>
        <rFont val="Calibri"/>
        <family val="2"/>
        <scheme val="minor"/>
      </rPr>
      <t>Proposed:</t>
    </r>
    <r>
      <rPr>
        <sz val="11"/>
        <color theme="1"/>
        <rFont val="Calibri"/>
        <family val="2"/>
        <scheme val="minor"/>
      </rPr>
      <t xml:space="preserve"> To be agreed:  Principle of logic checks to approve consumption adjustments.
Production of shipper performance report 2A.7, 2B.7</t>
    </r>
  </si>
  <si>
    <r>
      <rPr>
        <b/>
        <sz val="11"/>
        <rFont val="Calibri"/>
        <family val="2"/>
        <scheme val="minor"/>
      </rPr>
      <t xml:space="preserve">Proposed: </t>
    </r>
    <r>
      <rPr>
        <sz val="11"/>
        <rFont val="Calibri"/>
        <family val="2"/>
        <scheme val="minor"/>
      </rPr>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r>
  </si>
  <si>
    <t xml:space="preserve">The PAF Risk Register sets out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</si>
  <si>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Likelihood Description</t>
  </si>
  <si>
    <t>Remote
Probability – &lt;10% chance</t>
  </si>
  <si>
    <t>Less Likely
Probability – &gt;=10% and &lt; 40% chance</t>
  </si>
  <si>
    <t>Equally unlikely as likely
Probability – &gt;=40% and &lt; 60% chance</t>
  </si>
  <si>
    <t>More likely
Probability – &gt;=60% and &lt; 90% chance</t>
  </si>
  <si>
    <t>Almost certain
Probability – &gt;=90% chance</t>
  </si>
  <si>
    <t>Current Likelihood (1-5)</t>
  </si>
  <si>
    <t>Target Likelihood (1-5)</t>
  </si>
  <si>
    <r>
      <rPr>
        <b/>
        <sz val="11"/>
        <rFont val="Calibri"/>
        <family val="2"/>
        <scheme val="minor"/>
      </rPr>
      <t xml:space="preserve">Proposed: </t>
    </r>
    <r>
      <rPr>
        <sz val="11"/>
        <rFont val="Calibri"/>
        <family val="2"/>
        <scheme val="minor"/>
      </rPr>
      <t xml:space="preserve">To be Agreed.
Manage and monitor the performance and ensure that the intentions of UNC MOD 410A are achieved.
</t>
    </r>
  </si>
  <si>
    <t xml:space="preserve">Following a new connection, meters are fitted and gas is allowed to flow without a valid supply contract being in place (where they have an MPRN)
Also incorrectly identifying customer owned meters as check meters.
</t>
  </si>
  <si>
    <t>Meter readings in Product Classes 3 and 4 are submitted and fail validation, and subsequent reads fail validation; the AQ will become less accurate impacting the timeliness of reconciliation.</t>
  </si>
  <si>
    <t>PACR001</t>
  </si>
  <si>
    <t>PACR002</t>
  </si>
  <si>
    <t xml:space="preserve">PACR003
</t>
  </si>
  <si>
    <t>PACR004</t>
  </si>
  <si>
    <t>PACR005</t>
  </si>
  <si>
    <t>PACR006</t>
  </si>
  <si>
    <t>PACR007</t>
  </si>
  <si>
    <t>PACR008</t>
  </si>
  <si>
    <t>PACR009</t>
  </si>
  <si>
    <t>PACR010</t>
  </si>
  <si>
    <t>PACR011</t>
  </si>
  <si>
    <t>PACR012</t>
  </si>
  <si>
    <t>PACR013</t>
  </si>
  <si>
    <t>PACR014</t>
  </si>
  <si>
    <t>PACR015</t>
  </si>
  <si>
    <t>PACR003</t>
  </si>
  <si>
    <r>
      <rPr>
        <b/>
        <sz val="11"/>
        <color theme="1"/>
        <rFont val="Calibri"/>
        <family val="2"/>
        <scheme val="minor"/>
      </rPr>
      <t>Proposed</t>
    </r>
    <r>
      <rPr>
        <sz val="11"/>
        <color theme="1"/>
        <rFont val="Calibri"/>
        <family val="2"/>
        <scheme val="minor"/>
      </rPr>
      <t>: Manage and monitor LDZ Offtake meters to mitigate risk and implement a set of Transporter principles to provide assurance that the UNC Offtake arrangements are being followed.
Performance report to be produced in the future. 
Shippers undertaking active verification of removed meters by using the GSR Notices Reports from Xoserve, as implemented in UNC 0518S
Prevent Undetected errors from being included in both the Identified and Undetected volumes once they are resolved</t>
    </r>
  </si>
  <si>
    <r>
      <rPr>
        <b/>
        <sz val="11"/>
        <rFont val="Calibri"/>
        <family val="2"/>
        <scheme val="minor"/>
      </rPr>
      <t>Proposed:</t>
    </r>
    <r>
      <rPr>
        <sz val="11"/>
        <rFont val="Calibri"/>
        <family val="2"/>
        <scheme val="minor"/>
      </rPr>
      <t xml:space="preserve"> To be Agreed.
Reporting to monitor use of the corrections process and provide assurance that corrections are submitted in a fair and consistent manner. 
Production of shipper performance report 2A.8 and 2B.8
Monitor the progress of XRN4525, which proposes the introduction of additional metrics for the PAC reports.</t>
    </r>
  </si>
  <si>
    <r>
      <rPr>
        <b/>
        <sz val="11"/>
        <rFont val="Calibri"/>
        <family val="2"/>
        <scheme val="minor"/>
      </rPr>
      <t>Proposed:</t>
    </r>
    <r>
      <rPr>
        <sz val="11"/>
        <rFont val="Calibri"/>
        <family val="2"/>
        <scheme val="minor"/>
      </rPr>
      <t xml:space="preserve"> To be Agreed.
Shippers to manage and monitor that UNC MODs 0424 and 0425 are met.
MOD 0469S details Transporter performance. Review outputs from MOD0431.
Also monitoring Shippers follow the correct withdrawal process and Transporters to ensure that GSR visits are completed on time.
Monitor site re-registrations to ensure energy allocation is corrected.
Production of shipper performance report 
</t>
    </r>
  </si>
  <si>
    <r>
      <rPr>
        <b/>
        <sz val="11"/>
        <color theme="1"/>
        <rFont val="Calibri"/>
        <family val="2"/>
        <scheme val="minor"/>
      </rPr>
      <t>Proposed:</t>
    </r>
    <r>
      <rPr>
        <sz val="11"/>
        <color theme="1"/>
        <rFont val="Calibri"/>
        <family val="2"/>
        <scheme val="minor"/>
      </rPr>
      <t xml:space="preserve"> 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r>
  </si>
  <si>
    <t>Transporter Performance</t>
  </si>
  <si>
    <t>Shipper and Transporter Performance</t>
  </si>
  <si>
    <t>Energy Throughput (GWh)</t>
  </si>
  <si>
    <t>0 – 49</t>
  </si>
  <si>
    <t>50 – 249</t>
  </si>
  <si>
    <t>250 – 499</t>
  </si>
  <si>
    <t>500 – 999</t>
  </si>
  <si>
    <t>&gt; 1,000</t>
  </si>
  <si>
    <t>Cost (£ '000)</t>
  </si>
  <si>
    <t>42,500
(no upper limit)</t>
  </si>
  <si>
    <t xml:space="preserve">The PAF Risk Register is valid for the PAF year, 1 October 2017 to 30 September 2018 (2017/18). </t>
  </si>
  <si>
    <t xml:space="preserve">For information on how risk scores are calculated and on how to raise a risk, please see the PAF Risk Register Guidance. </t>
  </si>
  <si>
    <t>Additional information can also be found within the Risk Register Approach document (link below).</t>
  </si>
  <si>
    <t>Throughout the PAF year risks may remain in the same banding. Progress on those risks would still be made and captured within the Controls, Action and Tracker of the risk.</t>
  </si>
  <si>
    <t>Target scores are for the PAF year 2017-18</t>
  </si>
  <si>
    <t xml:space="preserve">Each risk is assigned a rating for both Energy Throughput and Likelihood of occurrence using the matrix below. 
The risk rating is scored based on the financial impacts and the likelihood of the risk occurring. The Cost (£’000) column has been added to provide an estimated monetary amount that relates to each Energy Throughput banding. </t>
  </si>
  <si>
    <t>A rating of 1 represents the lowest rating that equates to either an Energy Throughput of between 0-49 GWh or Likelihood of less than 10% probability. Conversely a rating of 5 represents the highest rating that equates to either an Energy Throughput of above 1,000 GWh or Likelihood of more than or equal to 90% probability.</t>
  </si>
  <si>
    <t>To determine the VAR, the average System Average Price (SAP) across the period of October 2012 and November 2016 of 1.7p was used. The energy volumes associated with the risk is multiplied by the SAP to determine the VAR.</t>
  </si>
  <si>
    <t>If a risk was identified that was less than 50% likely to occur and posed a financial risk of 79 GWh to Allocation and 0 GWh to Reconciliation, the VAR would be: Allocation (79 GWh) x SAP (1.7p) = VAR (£1,350,000): 79,000,000 x 0.017 = £1,350,000.</t>
  </si>
  <si>
    <t>This risk would have an Energy Throughput and Cost banding of 2.</t>
  </si>
  <si>
    <t>This risk would have a Likelihood banding of 3.</t>
  </si>
  <si>
    <t>The Gross risk score would be: Throughput (2) x Likelihood (3) = Gross Score (6): 2 x 3 = 6.</t>
  </si>
  <si>
    <t>Multiplication by the Control Factor would then produce the Net risk score.</t>
  </si>
  <si>
    <t>If the risk had Partially Effective Controls, the Net risk would be:</t>
  </si>
  <si>
    <t>Gross risk (6) x Control Factor (0.8) = Net risk (4.8): 6 x 0.8 = 4.8.</t>
  </si>
  <si>
    <t>Risk Example</t>
  </si>
  <si>
    <t>Risk Control</t>
  </si>
  <si>
    <t>Key controls have not been established or are deemed to be ineffective. Action plans to rectify the fundamental weakness have still to be fully identified and agreed.</t>
  </si>
  <si>
    <t>Key controls are in place but have either not been subject to suitable assurance activity or testing reveals that some control improvements, not deemed to be fundamental, are required.</t>
  </si>
  <si>
    <t>Key controls are in place, are tested periodically as appropriate and are deemed satisfactory.  This testing includes independent challenge where the risk is deemed significant (e.g. from Internal Audit or another independent assurance provider).</t>
  </si>
  <si>
    <t>https://public.huddle.com/a/zDxRXgV/index.html</t>
  </si>
  <si>
    <t>Meter readings fail validation (Product Class 3 and 4)</t>
  </si>
  <si>
    <t>Estimated reads used for daily metered sites (Product Class 1 and 2)</t>
  </si>
  <si>
    <t xml:space="preserve">This version of the Risk Register reflects the contents following the completion of the PAF Risk Register Consultation and will be presented to the PAC at its meeting on 9 January 2018 for approval. </t>
  </si>
  <si>
    <t>Version Number</t>
  </si>
  <si>
    <t>Area</t>
  </si>
  <si>
    <t>Change</t>
  </si>
  <si>
    <t>Read Me First</t>
  </si>
  <si>
    <t xml:space="preserve">Risk Summary </t>
  </si>
  <si>
    <t>Date</t>
  </si>
  <si>
    <t>Summary of changes to PAF Risk Register from Version 2017.02 to 2018.01</t>
  </si>
  <si>
    <t>Amended "Publication Date" and "Version Number" to latest version</t>
  </si>
  <si>
    <t>The PAF Risk Register is currently baselined using a theoretical view of the identified risks from the initial work completed by a third party.</t>
  </si>
  <si>
    <t>Removed wording "Further refinement of the PAF Risk Register will be completed following the 12 December 2017 PAC meeting."</t>
  </si>
  <si>
    <t>PACR016D</t>
  </si>
  <si>
    <t>PACR017D</t>
  </si>
  <si>
    <t>Added draft risks PACR016D and PACR017D to the Risk Summary table</t>
  </si>
  <si>
    <t>Risk 016D - Use of Site specific Correction Factors for a sites consuming above 732,000kWh</t>
  </si>
  <si>
    <t>Risk 017D - Use of a standard Correction Factors for sites consuming below 732,000kWh</t>
  </si>
  <si>
    <t>Use of Site specific Correction Factors for a sites consuming above 732,000kWh</t>
  </si>
  <si>
    <t>Settlement</t>
  </si>
  <si>
    <t>Standard correction factors don’t necessarily account for all variations of temperature and pressure differences</t>
  </si>
  <si>
    <t>The calculation of gas consumption is incorrect for a site where site specific correction factor (&gt;732,000kWh) is mandatory under Thermal Regulations</t>
  </si>
  <si>
    <t>Created Draft Risk 016D - Use of Site specific Correction Factors for a sites consuming above 732,000kWh</t>
  </si>
  <si>
    <t>Created Risk Description/Title, Potential Causes, Potential Consequences and Risk Score</t>
  </si>
  <si>
    <t>Created Draft Risk 017D - Use of a standard Correction Factors for sites consuming below 732,000kWh</t>
  </si>
  <si>
    <t>The Correction Factor being defaulted to standard correction factor (1.02264) for sites consuming above 732,000 kWh. Site specific correction factors are intended to account for site specific conditions of temperature and pressure</t>
  </si>
  <si>
    <t xml:space="preserve">Inaccurate settlement allocation for that Shipper. 
Increased/reduced Unidentified Gas smeared across all other Shippers.
</t>
  </si>
  <si>
    <t>Use of a standard Correction Factor (1.02264) for sites consuming below 732,000 kWh</t>
  </si>
  <si>
    <t>There is a risk that across the scale, the use of standard correction factor (1.02264) for sites consuming below 732,000kWh leads to incorrect attribution of energy</t>
  </si>
  <si>
    <t>Inaccurate settlement energy being recorded across the scale</t>
  </si>
  <si>
    <t>Reviewed on 11/09/2018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</si>
</sst>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0"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
      <i/>
      <sz val="8"/>
      <color theme="1"/>
      <name val="Calibri"/>
      <family val="2"/>
      <scheme val="minor"/>
    </font>
    <font>
      <b/>
      <sz val="11"/>
      <name val="Calibri"/>
      <family val="2"/>
      <scheme val="minor"/>
    </font>
    <font>
      <b/>
      <sz val="9"/>
      <color rgb="FF00542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05">
    <xf numFmtId="0" fontId="0" fillId="0" borderId="0" xfId="0"/>
    <xf numFmtId="0" fontId="0" fillId="0" borderId="0" xfId="0"/>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Font="1" applyFill="1" applyBorder="1" applyAlignment="1">
      <alignment horizontal="center"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6" fillId="0" borderId="0" xfId="0" applyFont="1" applyAlignment="1">
      <alignment vertical="top"/>
    </xf>
    <xf numFmtId="0" fontId="5" fillId="0" borderId="26" xfId="0" applyFont="1" applyBorder="1" applyAlignment="1">
      <alignment vertical="top"/>
    </xf>
    <xf numFmtId="0" fontId="5" fillId="0" borderId="26" xfId="0" applyFont="1" applyBorder="1" applyAlignment="1">
      <alignment vertical="top" wrapText="1"/>
    </xf>
    <xf numFmtId="0" fontId="0" fillId="0" borderId="28" xfId="0" applyBorder="1" applyAlignment="1">
      <alignment vertical="top"/>
    </xf>
    <xf numFmtId="0" fontId="0" fillId="0" borderId="28" xfId="0" applyBorder="1" applyAlignment="1">
      <alignment vertical="top" wrapText="1"/>
    </xf>
    <xf numFmtId="14" fontId="0" fillId="0" borderId="28" xfId="0" applyNumberFormat="1" applyBorder="1" applyAlignment="1">
      <alignment vertical="top"/>
    </xf>
    <xf numFmtId="0" fontId="0" fillId="0" borderId="27" xfId="0" applyBorder="1" applyAlignment="1">
      <alignment vertical="top"/>
    </xf>
    <xf numFmtId="0" fontId="0" fillId="0" borderId="27" xfId="0" applyBorder="1" applyAlignment="1">
      <alignment vertical="top" wrapText="1"/>
    </xf>
    <xf numFmtId="14" fontId="0" fillId="0" borderId="27" xfId="0" applyNumberFormat="1" applyBorder="1" applyAlignment="1">
      <alignment vertical="top"/>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top"/>
    </xf>
    <xf numFmtId="0" fontId="6" fillId="0" borderId="0" xfId="0" applyFont="1" applyFill="1" applyAlignment="1">
      <alignment vertical="top" wrapText="1"/>
    </xf>
    <xf numFmtId="0" fontId="0" fillId="0" borderId="0" xfId="0" applyFill="1" applyAlignment="1">
      <alignment vertical="top" wrapText="1"/>
    </xf>
    <xf numFmtId="14" fontId="0" fillId="0" borderId="0" xfId="0" applyNumberFormat="1" applyFill="1"/>
    <xf numFmtId="14" fontId="0" fillId="0" borderId="0" xfId="0" applyNumberFormat="1" applyFill="1" applyAlignment="1"/>
    <xf numFmtId="0" fontId="0" fillId="0" borderId="0" xfId="0" applyNumberFormat="1" applyFill="1"/>
    <xf numFmtId="0" fontId="0" fillId="0" borderId="0" xfId="0" applyFill="1" applyAlignment="1"/>
    <xf numFmtId="0" fontId="0" fillId="0" borderId="0" xfId="0" applyFill="1" applyAlignment="1">
      <alignment wrapText="1"/>
    </xf>
    <xf numFmtId="0" fontId="4" fillId="0" borderId="0" xfId="2" applyFill="1"/>
    <xf numFmtId="0" fontId="4" fillId="0" borderId="0" xfId="2" applyFill="1" applyAlignment="1">
      <alignment horizontal="left" vertical="top"/>
    </xf>
    <xf numFmtId="0" fontId="4" fillId="0" borderId="0" xfId="2" applyFill="1" applyAlignment="1">
      <alignment vertical="top" wrapText="1"/>
    </xf>
    <xf numFmtId="0" fontId="4" fillId="0" borderId="13" xfId="2"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41" fontId="0" fillId="0" borderId="1" xfId="1" applyNumberFormat="1" applyFont="1" applyFill="1" applyBorder="1" applyAlignment="1">
      <alignment horizontal="center" vertical="center" wrapText="1"/>
    </xf>
    <xf numFmtId="41" fontId="0" fillId="0" borderId="14" xfId="1" applyNumberFormat="1" applyFont="1" applyFill="1" applyBorder="1" applyAlignment="1">
      <alignment horizontal="center" vertical="center" wrapText="1"/>
    </xf>
    <xf numFmtId="0" fontId="2" fillId="0" borderId="0" xfId="0" applyFont="1" applyFill="1"/>
    <xf numFmtId="0" fontId="0" fillId="2" borderId="18" xfId="0" applyFont="1" applyFill="1" applyBorder="1" applyAlignment="1">
      <alignment horizontal="center" vertical="center"/>
    </xf>
    <xf numFmtId="0" fontId="0" fillId="2" borderId="1" xfId="0" applyFill="1" applyBorder="1" applyAlignment="1">
      <alignment horizontal="center" vertical="top"/>
    </xf>
    <xf numFmtId="0" fontId="0" fillId="0" borderId="0" xfId="0" applyFill="1" applyAlignment="1">
      <alignment vertical="top"/>
    </xf>
    <xf numFmtId="0" fontId="0" fillId="0" borderId="1" xfId="0" applyFill="1" applyBorder="1" applyAlignment="1">
      <alignment horizontal="center" vertical="top"/>
    </xf>
    <xf numFmtId="41" fontId="0" fillId="0" borderId="1"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 xfId="0" applyFont="1" applyFill="1" applyBorder="1" applyAlignment="1">
      <alignment horizontal="center" vertical="center"/>
    </xf>
    <xf numFmtId="14" fontId="0" fillId="0" borderId="5"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1" fontId="0" fillId="0" borderId="0" xfId="0" applyNumberFormat="1" applyFont="1" applyFill="1"/>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0" xfId="0" applyFont="1" applyFill="1" applyBorder="1" applyAlignment="1">
      <alignment horizontal="center" vertical="top" wrapText="1"/>
    </xf>
    <xf numFmtId="0" fontId="5" fillId="0" borderId="0" xfId="0" applyFont="1" applyFill="1"/>
    <xf numFmtId="14" fontId="0" fillId="0" borderId="1"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2" xfId="0" applyFont="1" applyFill="1" applyBorder="1" applyAlignment="1">
      <alignment vertical="center"/>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0" borderId="0" xfId="0" applyFont="1" applyFill="1" applyAlignment="1">
      <alignment horizontal="center" vertical="top"/>
    </xf>
    <xf numFmtId="4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4" fontId="0" fillId="2" borderId="3" xfId="0" applyNumberFormat="1" applyFont="1" applyFill="1" applyBorder="1" applyAlignment="1">
      <alignment horizontal="center" vertical="center" wrapText="1"/>
    </xf>
    <xf numFmtId="14" fontId="0" fillId="0" borderId="0" xfId="0" applyNumberFormat="1" applyFont="1" applyFill="1" applyAlignment="1">
      <alignment horizontal="center" vertical="center"/>
    </xf>
    <xf numFmtId="0" fontId="0" fillId="0" borderId="1" xfId="0" applyFont="1" applyFill="1" applyBorder="1" applyAlignment="1">
      <alignment horizontal="left"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4" fillId="0" borderId="29" xfId="2"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 xfId="0"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3" fontId="0" fillId="0" borderId="30" xfId="0" applyNumberFormat="1" applyFont="1" applyFill="1" applyBorder="1" applyAlignment="1">
      <alignment horizontal="center" vertical="center" wrapText="1"/>
    </xf>
    <xf numFmtId="41" fontId="0" fillId="0" borderId="6" xfId="1" applyNumberFormat="1"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3" borderId="13" xfId="2"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41" fontId="0" fillId="3" borderId="1" xfId="1" applyNumberFormat="1" applyFont="1" applyFill="1" applyBorder="1" applyAlignment="1">
      <alignment horizontal="center" vertical="center" wrapText="1"/>
    </xf>
    <xf numFmtId="41" fontId="0" fillId="3" borderId="14" xfId="1" applyNumberFormat="1" applyFont="1" applyFill="1" applyBorder="1" applyAlignment="1">
      <alignment horizontal="center" vertical="center" wrapText="1"/>
    </xf>
    <xf numFmtId="0" fontId="4" fillId="3" borderId="15" xfId="2"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wrapText="1"/>
    </xf>
    <xf numFmtId="3" fontId="0" fillId="3" borderId="17" xfId="0" applyNumberFormat="1" applyFont="1" applyFill="1" applyBorder="1" applyAlignment="1">
      <alignment horizontal="center" vertical="center" wrapText="1"/>
    </xf>
    <xf numFmtId="0" fontId="0" fillId="3" borderId="15" xfId="0" applyNumberFormat="1" applyFont="1" applyFill="1" applyBorder="1" applyAlignment="1">
      <alignment horizontal="center" vertical="center" wrapText="1"/>
    </xf>
    <xf numFmtId="0" fontId="0" fillId="3" borderId="16" xfId="0" applyNumberFormat="1" applyFont="1" applyFill="1" applyBorder="1" applyAlignment="1">
      <alignment horizontal="center" vertical="center" wrapText="1"/>
    </xf>
    <xf numFmtId="41" fontId="0" fillId="3" borderId="16" xfId="1" applyNumberFormat="1" applyFont="1" applyFill="1" applyBorder="1" applyAlignment="1">
      <alignment horizontal="center" vertical="center" wrapText="1"/>
    </xf>
    <xf numFmtId="41" fontId="0" fillId="3" borderId="17" xfId="1" applyNumberFormat="1" applyFont="1" applyFill="1" applyBorder="1" applyAlignment="1">
      <alignment horizontal="center" vertical="center" wrapText="1"/>
    </xf>
    <xf numFmtId="0" fontId="0" fillId="0" borderId="27" xfId="0" applyBorder="1" applyAlignment="1">
      <alignment wrapText="1"/>
    </xf>
    <xf numFmtId="0" fontId="0" fillId="0" borderId="27" xfId="0" applyBorder="1"/>
    <xf numFmtId="14" fontId="0" fillId="0" borderId="31" xfId="0" applyNumberFormat="1" applyBorder="1" applyAlignment="1">
      <alignment vertical="top"/>
    </xf>
    <xf numFmtId="0" fontId="0" fillId="0" borderId="31" xfId="0" applyBorder="1"/>
    <xf numFmtId="0" fontId="0" fillId="0" borderId="31" xfId="0" applyBorder="1" applyAlignment="1">
      <alignment wrapText="1"/>
    </xf>
    <xf numFmtId="0" fontId="0" fillId="0" borderId="26" xfId="0" applyBorder="1" applyAlignment="1">
      <alignment vertical="top"/>
    </xf>
    <xf numFmtId="0" fontId="0" fillId="0" borderId="26" xfId="0" applyBorder="1" applyAlignment="1">
      <alignment vertical="top" wrapText="1"/>
    </xf>
    <xf numFmtId="14" fontId="0" fillId="0" borderId="26" xfId="0" applyNumberFormat="1" applyBorder="1" applyAlignment="1">
      <alignment vertical="top"/>
    </xf>
    <xf numFmtId="0" fontId="0" fillId="0" borderId="28" xfId="0" applyBorder="1" applyAlignment="1">
      <alignment wrapText="1"/>
    </xf>
    <xf numFmtId="0" fontId="0" fillId="0" borderId="0" xfId="0" applyFill="1" applyAlignment="1">
      <alignment horizontal="center" vertical="top" wrapText="1"/>
    </xf>
    <xf numFmtId="0" fontId="5" fillId="0" borderId="2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7" xfId="0" applyFont="1" applyFill="1" applyBorder="1" applyAlignment="1">
      <alignment horizontal="center"/>
    </xf>
    <xf numFmtId="0" fontId="0" fillId="0" borderId="21"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12" xfId="0" applyFont="1" applyFill="1" applyBorder="1" applyAlignment="1">
      <alignment horizont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3" fontId="0" fillId="4" borderId="1" xfId="0" applyNumberFormat="1" applyFont="1" applyFill="1" applyBorder="1" applyAlignment="1">
      <alignment horizontal="center" vertical="center" wrapText="1"/>
    </xf>
    <xf numFmtId="0" fontId="0" fillId="4" borderId="2" xfId="0" applyFont="1" applyFill="1" applyBorder="1" applyAlignment="1">
      <alignment horizontal="center" vertical="top" wrapText="1"/>
    </xf>
    <xf numFmtId="0" fontId="0" fillId="4" borderId="3" xfId="0" applyFont="1" applyFill="1" applyBorder="1" applyAlignment="1">
      <alignment horizontal="center" vertical="top" wrapText="1"/>
    </xf>
    <xf numFmtId="0" fontId="0" fillId="4" borderId="1" xfId="0" applyFont="1" applyFill="1" applyBorder="1" applyAlignment="1">
      <alignment horizontal="center" vertical="top" wrapText="1"/>
    </xf>
    <xf numFmtId="3" fontId="0"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14" fontId="0" fillId="4" borderId="0" xfId="0" applyNumberFormat="1" applyFill="1"/>
    <xf numFmtId="0" fontId="0" fillId="4" borderId="0" xfId="0" applyNumberForma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66675</xdr:rowOff>
    </xdr:from>
    <xdr:to>
      <xdr:col>5</xdr:col>
      <xdr:colOff>406400</xdr:colOff>
      <xdr:row>3</xdr:row>
      <xdr:rowOff>3175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asgovernance.co.uk/sites/default/files/ggf/page/2017-10/PAC%20Document%203%20Risk%20Register%20Approach%20v2.0.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public.huddle.com/a/zDxRXgV/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zoomScale="85" zoomScaleNormal="85" workbookViewId="0">
      <selection activeCell="B19" sqref="B19"/>
    </sheetView>
  </sheetViews>
  <sheetFormatPr defaultColWidth="35" defaultRowHeight="15" x14ac:dyDescent="0.25"/>
  <cols>
    <col min="1" max="1" width="42.85546875" style="1" customWidth="1"/>
    <col min="2" max="2" width="96.85546875" style="9" customWidth="1"/>
    <col min="3" max="16384" width="35" style="1"/>
  </cols>
  <sheetData>
    <row r="1" spans="1:3" ht="24" thickBot="1" x14ac:dyDescent="0.3">
      <c r="A1" s="13" t="s">
        <v>226</v>
      </c>
    </row>
    <row r="2" spans="1:3" ht="15.75" thickBot="1" x14ac:dyDescent="0.3">
      <c r="A2" s="14" t="s">
        <v>221</v>
      </c>
      <c r="B2" s="15" t="s">
        <v>222</v>
      </c>
      <c r="C2" s="14" t="s">
        <v>225</v>
      </c>
    </row>
    <row r="3" spans="1:3" x14ac:dyDescent="0.25">
      <c r="A3" s="16" t="s">
        <v>223</v>
      </c>
      <c r="B3" s="17" t="s">
        <v>227</v>
      </c>
      <c r="C3" s="18">
        <v>43318</v>
      </c>
    </row>
    <row r="4" spans="1:3" ht="30.75" thickBot="1" x14ac:dyDescent="0.3">
      <c r="A4" s="19"/>
      <c r="B4" s="20" t="s">
        <v>229</v>
      </c>
      <c r="C4" s="21">
        <v>43318</v>
      </c>
    </row>
    <row r="5" spans="1:3" ht="15.75" thickBot="1" x14ac:dyDescent="0.3">
      <c r="A5" s="126" t="s">
        <v>224</v>
      </c>
      <c r="B5" s="127" t="s">
        <v>232</v>
      </c>
      <c r="C5" s="128">
        <v>43318</v>
      </c>
    </row>
    <row r="6" spans="1:3" ht="45" x14ac:dyDescent="0.25">
      <c r="A6" s="129" t="s">
        <v>233</v>
      </c>
      <c r="B6" s="129" t="s">
        <v>239</v>
      </c>
      <c r="C6" s="18">
        <v>43318</v>
      </c>
    </row>
    <row r="7" spans="1:3" ht="15.75" thickBot="1" x14ac:dyDescent="0.3">
      <c r="A7" s="122"/>
      <c r="B7" s="121" t="s">
        <v>240</v>
      </c>
      <c r="C7" s="21">
        <v>43318</v>
      </c>
    </row>
    <row r="8" spans="1:3" ht="45" x14ac:dyDescent="0.25">
      <c r="A8" s="125" t="s">
        <v>234</v>
      </c>
      <c r="B8" s="124" t="s">
        <v>241</v>
      </c>
      <c r="C8" s="123">
        <v>43318</v>
      </c>
    </row>
    <row r="9" spans="1:3" ht="15.75" thickBot="1" x14ac:dyDescent="0.3">
      <c r="A9" s="122"/>
      <c r="B9" s="121" t="s">
        <v>240</v>
      </c>
      <c r="C9" s="21">
        <v>43318</v>
      </c>
    </row>
  </sheetData>
  <pageMargins left="0.7" right="0.7" top="0.75" bottom="0.75" header="0.3" footer="0.3"/>
  <pageSetup paperSize="9" scale="62"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171</v>
      </c>
      <c r="D2" s="24" t="s">
        <v>1</v>
      </c>
      <c r="E2" s="163" t="s">
        <v>31</v>
      </c>
      <c r="F2" s="163"/>
      <c r="G2" s="163"/>
      <c r="H2" s="163"/>
      <c r="I2" s="163"/>
      <c r="J2" s="163"/>
    </row>
    <row r="3" spans="2:10" ht="45" customHeight="1" x14ac:dyDescent="0.25">
      <c r="B3" s="153"/>
      <c r="C3" s="160"/>
      <c r="D3" s="24" t="s">
        <v>2</v>
      </c>
      <c r="E3" s="163" t="s">
        <v>78</v>
      </c>
      <c r="F3" s="163"/>
      <c r="G3" s="163"/>
      <c r="H3" s="163"/>
      <c r="I3" s="163"/>
      <c r="J3" s="163"/>
    </row>
    <row r="4" spans="2:10" ht="45" customHeight="1" x14ac:dyDescent="0.25">
      <c r="B4" s="29" t="s">
        <v>141</v>
      </c>
      <c r="C4" s="69">
        <v>43003</v>
      </c>
      <c r="D4" s="23" t="s">
        <v>3</v>
      </c>
      <c r="E4" s="26" t="s">
        <v>19</v>
      </c>
      <c r="F4" s="171" t="s">
        <v>109</v>
      </c>
      <c r="G4" s="24" t="s">
        <v>59</v>
      </c>
      <c r="H4" s="78">
        <v>524</v>
      </c>
      <c r="I4" s="23" t="s">
        <v>95</v>
      </c>
      <c r="J4" s="79">
        <v>8908</v>
      </c>
    </row>
    <row r="5" spans="2:10" ht="45" customHeight="1" x14ac:dyDescent="0.25">
      <c r="B5" s="30" t="s">
        <v>142</v>
      </c>
      <c r="C5" s="69">
        <v>2264141</v>
      </c>
      <c r="D5" s="30" t="s">
        <v>143</v>
      </c>
      <c r="E5" s="26" t="s">
        <v>21</v>
      </c>
      <c r="F5" s="172"/>
      <c r="G5" s="81" t="s">
        <v>60</v>
      </c>
      <c r="H5" s="80" t="s">
        <v>61</v>
      </c>
      <c r="I5" s="24" t="s">
        <v>96</v>
      </c>
      <c r="J5" s="77" t="s">
        <v>61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4</v>
      </c>
      <c r="F7" s="60">
        <v>4</v>
      </c>
      <c r="G7" s="60" t="s">
        <v>20</v>
      </c>
      <c r="H7" s="60">
        <f>E7*F7</f>
        <v>16</v>
      </c>
      <c r="I7" s="60">
        <f>IF(G7="Not Effective (x1)",E7*F7,IF(G7="Partially Effective (x0.8)",E7*F7*0.8, E7*F7*0.6))</f>
        <v>16</v>
      </c>
      <c r="J7" s="154" t="s">
        <v>117</v>
      </c>
    </row>
    <row r="8" spans="2:10" ht="30" customHeight="1" x14ac:dyDescent="0.25">
      <c r="B8" s="153"/>
      <c r="C8" s="153"/>
      <c r="D8" s="23" t="s">
        <v>10</v>
      </c>
      <c r="E8" s="60">
        <v>4</v>
      </c>
      <c r="F8" s="60">
        <v>4</v>
      </c>
      <c r="G8" s="26" t="s">
        <v>25</v>
      </c>
      <c r="H8" s="60">
        <f t="shared" ref="H8:H9" si="0">E8*F8</f>
        <v>16</v>
      </c>
      <c r="I8" s="60">
        <f t="shared" ref="I8:I9" si="1">IF(G8="Not Effective (x1)",E8*F8,IF(G8="Partially Effective (x0.8)",E8*F8*0.8, E8*F8*0.6))</f>
        <v>12.8</v>
      </c>
      <c r="J8" s="154"/>
    </row>
    <row r="9" spans="2:10" ht="30" customHeight="1" x14ac:dyDescent="0.25">
      <c r="B9" s="153"/>
      <c r="C9" s="153"/>
      <c r="D9" s="23" t="s">
        <v>11</v>
      </c>
      <c r="E9" s="60">
        <v>4</v>
      </c>
      <c r="F9" s="60">
        <v>4</v>
      </c>
      <c r="G9" s="60" t="s">
        <v>20</v>
      </c>
      <c r="H9" s="60">
        <f t="shared" si="0"/>
        <v>16</v>
      </c>
      <c r="I9" s="60">
        <f t="shared" si="1"/>
        <v>16</v>
      </c>
      <c r="J9" s="154"/>
    </row>
    <row r="10" spans="2:10" ht="30" customHeight="1" x14ac:dyDescent="0.25">
      <c r="B10" s="23" t="s">
        <v>12</v>
      </c>
      <c r="C10" s="66" t="s">
        <v>22</v>
      </c>
      <c r="D10" s="23" t="s">
        <v>138</v>
      </c>
      <c r="E10" s="148" t="s">
        <v>139</v>
      </c>
      <c r="F10" s="149"/>
      <c r="G10" s="153" t="s">
        <v>15</v>
      </c>
      <c r="H10" s="153"/>
      <c r="I10" s="160" t="s">
        <v>28</v>
      </c>
      <c r="J10" s="160"/>
    </row>
    <row r="11" spans="2:10" ht="45" customHeight="1" x14ac:dyDescent="0.25">
      <c r="B11" s="155" t="s">
        <v>13</v>
      </c>
      <c r="C11" s="155"/>
      <c r="D11" s="155" t="s">
        <v>41</v>
      </c>
      <c r="E11" s="155"/>
      <c r="F11" s="23" t="s">
        <v>16</v>
      </c>
      <c r="G11" s="153" t="s">
        <v>17</v>
      </c>
      <c r="H11" s="153"/>
      <c r="I11" s="153" t="s">
        <v>18</v>
      </c>
      <c r="J11" s="153"/>
    </row>
    <row r="12" spans="2:10" s="76" customFormat="1" ht="242.25" customHeight="1" x14ac:dyDescent="0.25">
      <c r="B12" s="158" t="s">
        <v>57</v>
      </c>
      <c r="C12" s="159"/>
      <c r="D12" s="157" t="s">
        <v>79</v>
      </c>
      <c r="E12" s="157"/>
      <c r="F12" s="72" t="s">
        <v>146</v>
      </c>
      <c r="G12" s="158" t="s">
        <v>121</v>
      </c>
      <c r="H12" s="159"/>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7"/>
      <c r="C22" s="188"/>
      <c r="D22" s="188"/>
      <c r="E22" s="188"/>
      <c r="F22" s="188"/>
      <c r="G22" s="188"/>
      <c r="H22" s="188"/>
      <c r="I22" s="188"/>
      <c r="J22" s="18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3" orientation="landscape"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172</v>
      </c>
      <c r="D2" s="24" t="s">
        <v>1</v>
      </c>
      <c r="E2" s="163" t="s">
        <v>32</v>
      </c>
      <c r="F2" s="163"/>
      <c r="G2" s="163"/>
      <c r="H2" s="163"/>
      <c r="I2" s="163"/>
      <c r="J2" s="163"/>
    </row>
    <row r="3" spans="2:10" ht="45" customHeight="1" x14ac:dyDescent="0.25">
      <c r="B3" s="153"/>
      <c r="C3" s="160"/>
      <c r="D3" s="24" t="s">
        <v>2</v>
      </c>
      <c r="E3" s="163" t="s">
        <v>49</v>
      </c>
      <c r="F3" s="163"/>
      <c r="G3" s="163"/>
      <c r="H3" s="163"/>
      <c r="I3" s="163"/>
      <c r="J3" s="163"/>
    </row>
    <row r="4" spans="2:10" ht="45" customHeight="1" x14ac:dyDescent="0.25">
      <c r="B4" s="29" t="s">
        <v>141</v>
      </c>
      <c r="C4" s="69">
        <v>42927</v>
      </c>
      <c r="D4" s="23" t="s">
        <v>3</v>
      </c>
      <c r="E4" s="26" t="s">
        <v>19</v>
      </c>
      <c r="F4" s="171" t="s">
        <v>109</v>
      </c>
      <c r="G4" s="24" t="s">
        <v>59</v>
      </c>
      <c r="H4" s="78">
        <v>415</v>
      </c>
      <c r="I4" s="23" t="s">
        <v>95</v>
      </c>
      <c r="J4" s="79">
        <v>7051</v>
      </c>
    </row>
    <row r="5" spans="2:10" ht="45" customHeight="1" x14ac:dyDescent="0.25">
      <c r="B5" s="30" t="s">
        <v>142</v>
      </c>
      <c r="C5" s="69">
        <v>2264141</v>
      </c>
      <c r="D5" s="30" t="s">
        <v>143</v>
      </c>
      <c r="E5" s="26" t="s">
        <v>21</v>
      </c>
      <c r="F5" s="172"/>
      <c r="G5" s="81" t="s">
        <v>60</v>
      </c>
      <c r="H5" s="78">
        <v>415</v>
      </c>
      <c r="I5" s="24" t="s">
        <v>96</v>
      </c>
      <c r="J5" s="79">
        <v>7051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3</v>
      </c>
      <c r="F7" s="60">
        <v>2</v>
      </c>
      <c r="G7" s="60" t="s">
        <v>20</v>
      </c>
      <c r="H7" s="60">
        <f>E7*F7</f>
        <v>6</v>
      </c>
      <c r="I7" s="60">
        <f>IF(G7="Not Effective (x1)",E7*F7,IF(G7="Partially Effective (x0.8)",E7*F7*0.8, E7*F7*0.6))</f>
        <v>6</v>
      </c>
      <c r="J7" s="154" t="s">
        <v>117</v>
      </c>
    </row>
    <row r="8" spans="2:10" ht="30" customHeight="1" x14ac:dyDescent="0.25">
      <c r="B8" s="153"/>
      <c r="C8" s="153"/>
      <c r="D8" s="23" t="s">
        <v>10</v>
      </c>
      <c r="E8" s="60">
        <v>3</v>
      </c>
      <c r="F8" s="60">
        <v>2</v>
      </c>
      <c r="G8" s="26" t="s">
        <v>25</v>
      </c>
      <c r="H8" s="60">
        <f t="shared" ref="H8:H9" si="0">E8*F8</f>
        <v>6</v>
      </c>
      <c r="I8" s="60">
        <f t="shared" ref="I8:I9" si="1">IF(G8="Not Effective (x1)",E8*F8,IF(G8="Partially Effective (x0.8)",E8*F8*0.8, E8*F8*0.6))</f>
        <v>4.8000000000000007</v>
      </c>
      <c r="J8" s="154"/>
    </row>
    <row r="9" spans="2:10" ht="30" customHeight="1" x14ac:dyDescent="0.25">
      <c r="B9" s="153"/>
      <c r="C9" s="153"/>
      <c r="D9" s="23" t="s">
        <v>11</v>
      </c>
      <c r="E9" s="60">
        <v>4</v>
      </c>
      <c r="F9" s="60">
        <v>4</v>
      </c>
      <c r="G9" s="60" t="s">
        <v>20</v>
      </c>
      <c r="H9" s="60">
        <f t="shared" si="0"/>
        <v>16</v>
      </c>
      <c r="I9" s="60">
        <f t="shared" si="1"/>
        <v>16</v>
      </c>
      <c r="J9" s="154"/>
    </row>
    <row r="10" spans="2:10" ht="30" customHeight="1" x14ac:dyDescent="0.25">
      <c r="B10" s="23" t="s">
        <v>12</v>
      </c>
      <c r="C10" s="66" t="s">
        <v>169</v>
      </c>
      <c r="D10" s="23" t="s">
        <v>138</v>
      </c>
      <c r="E10" s="148" t="s">
        <v>186</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371.25" customHeight="1" x14ac:dyDescent="0.25">
      <c r="B12" s="150" t="s">
        <v>115</v>
      </c>
      <c r="C12" s="151"/>
      <c r="D12" s="156" t="s">
        <v>80</v>
      </c>
      <c r="E12" s="156"/>
      <c r="F12" s="28" t="s">
        <v>147</v>
      </c>
      <c r="G12" s="150" t="s">
        <v>127</v>
      </c>
      <c r="H12" s="151"/>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7"/>
      <c r="C22" s="188"/>
      <c r="D22" s="188"/>
      <c r="E22" s="188"/>
      <c r="F22" s="188"/>
      <c r="G22" s="188"/>
      <c r="H22" s="188"/>
      <c r="I22" s="188"/>
      <c r="J22" s="18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10" sqref="C10"/>
      <pageMargins left="0.7" right="0.7" top="0.75" bottom="0.75" header="0.3" footer="0.3"/>
      <pageSetup paperSize="9" scale="62"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54" orientation="landscape"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173</v>
      </c>
      <c r="D2" s="24" t="s">
        <v>1</v>
      </c>
      <c r="E2" s="163" t="s">
        <v>37</v>
      </c>
      <c r="F2" s="163"/>
      <c r="G2" s="163"/>
      <c r="H2" s="163"/>
      <c r="I2" s="163"/>
      <c r="J2" s="163"/>
    </row>
    <row r="3" spans="2:10" ht="45" customHeight="1" x14ac:dyDescent="0.25">
      <c r="B3" s="153"/>
      <c r="C3" s="160"/>
      <c r="D3" s="24" t="s">
        <v>2</v>
      </c>
      <c r="E3" s="163" t="s">
        <v>82</v>
      </c>
      <c r="F3" s="163"/>
      <c r="G3" s="163"/>
      <c r="H3" s="163"/>
      <c r="I3" s="163"/>
      <c r="J3" s="163"/>
    </row>
    <row r="4" spans="2:10" ht="45" customHeight="1" x14ac:dyDescent="0.25">
      <c r="B4" s="23" t="s">
        <v>141</v>
      </c>
      <c r="C4" s="69">
        <v>42927</v>
      </c>
      <c r="D4" s="23" t="s">
        <v>3</v>
      </c>
      <c r="E4" s="26" t="s">
        <v>19</v>
      </c>
      <c r="F4" s="171" t="s">
        <v>109</v>
      </c>
      <c r="G4" s="24" t="s">
        <v>59</v>
      </c>
      <c r="H4" s="78">
        <v>137</v>
      </c>
      <c r="I4" s="23" t="s">
        <v>95</v>
      </c>
      <c r="J4" s="78">
        <v>2481</v>
      </c>
    </row>
    <row r="5" spans="2:10" ht="45" customHeight="1" x14ac:dyDescent="0.25">
      <c r="B5" s="23" t="s">
        <v>142</v>
      </c>
      <c r="C5" s="69">
        <v>2264141</v>
      </c>
      <c r="D5" s="30" t="s">
        <v>143</v>
      </c>
      <c r="E5" s="26" t="s">
        <v>21</v>
      </c>
      <c r="F5" s="172"/>
      <c r="G5" s="81" t="s">
        <v>60</v>
      </c>
      <c r="H5" s="80" t="s">
        <v>61</v>
      </c>
      <c r="I5" s="24" t="s">
        <v>96</v>
      </c>
      <c r="J5" s="78">
        <v>621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2</v>
      </c>
      <c r="F7" s="60">
        <v>4</v>
      </c>
      <c r="G7" s="60" t="s">
        <v>20</v>
      </c>
      <c r="H7" s="60">
        <f>E7*F7</f>
        <v>8</v>
      </c>
      <c r="I7" s="60">
        <f>IF(G7="Not Effective (x1)",E7*F7,IF(G7="Partially Effective (x0.8)",E7*F7*0.8, E7*F7*0.6))</f>
        <v>8</v>
      </c>
      <c r="J7" s="154" t="s">
        <v>117</v>
      </c>
    </row>
    <row r="8" spans="2:10" ht="30" customHeight="1" x14ac:dyDescent="0.25">
      <c r="B8" s="153"/>
      <c r="C8" s="153"/>
      <c r="D8" s="23" t="s">
        <v>10</v>
      </c>
      <c r="E8" s="60">
        <v>2</v>
      </c>
      <c r="F8" s="60">
        <v>3</v>
      </c>
      <c r="G8" s="26" t="s">
        <v>25</v>
      </c>
      <c r="H8" s="60">
        <f t="shared" ref="H8:H9" si="0">E8*F8</f>
        <v>6</v>
      </c>
      <c r="I8" s="60">
        <f t="shared" ref="I8:I9" si="1">IF(G8="Not Effective (x1)",E8*F8,IF(G8="Partially Effective (x0.8)",E8*F8*0.8, E8*F8*0.6))</f>
        <v>4.8000000000000007</v>
      </c>
      <c r="J8" s="154"/>
    </row>
    <row r="9" spans="2:10" ht="30" customHeight="1" x14ac:dyDescent="0.25">
      <c r="B9" s="153"/>
      <c r="C9" s="153"/>
      <c r="D9" s="23" t="s">
        <v>11</v>
      </c>
      <c r="E9" s="60">
        <v>3</v>
      </c>
      <c r="F9" s="60">
        <v>4</v>
      </c>
      <c r="G9" s="60" t="s">
        <v>20</v>
      </c>
      <c r="H9" s="60">
        <f t="shared" si="0"/>
        <v>12</v>
      </c>
      <c r="I9" s="60">
        <f t="shared" si="1"/>
        <v>12</v>
      </c>
      <c r="J9" s="154"/>
    </row>
    <row r="10" spans="2:10" ht="30" customHeight="1" x14ac:dyDescent="0.25">
      <c r="B10" s="29" t="s">
        <v>12</v>
      </c>
      <c r="C10" s="83" t="s">
        <v>22</v>
      </c>
      <c r="D10" s="23" t="s">
        <v>138</v>
      </c>
      <c r="E10" s="148" t="s">
        <v>187</v>
      </c>
      <c r="F10" s="149"/>
      <c r="G10" s="153" t="s">
        <v>15</v>
      </c>
      <c r="H10" s="153"/>
      <c r="I10" s="160" t="s">
        <v>28</v>
      </c>
      <c r="J10" s="160"/>
    </row>
    <row r="11" spans="2:10" ht="45" customHeight="1" x14ac:dyDescent="0.25">
      <c r="B11" s="155" t="s">
        <v>13</v>
      </c>
      <c r="C11" s="155"/>
      <c r="D11" s="155" t="s">
        <v>41</v>
      </c>
      <c r="E11" s="155"/>
      <c r="F11" s="23" t="s">
        <v>16</v>
      </c>
      <c r="G11" s="153" t="s">
        <v>17</v>
      </c>
      <c r="H11" s="153"/>
      <c r="I11" s="153" t="s">
        <v>18</v>
      </c>
      <c r="J11" s="153"/>
    </row>
    <row r="12" spans="2:10" s="76" customFormat="1" ht="208.5" customHeight="1" x14ac:dyDescent="0.25">
      <c r="B12" s="158" t="s">
        <v>164</v>
      </c>
      <c r="C12" s="159"/>
      <c r="D12" s="157" t="s">
        <v>42</v>
      </c>
      <c r="E12" s="157"/>
      <c r="F12" s="72" t="s">
        <v>163</v>
      </c>
      <c r="G12" s="158" t="s">
        <v>122</v>
      </c>
      <c r="H12" s="159"/>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7"/>
      <c r="C24" s="188"/>
      <c r="D24" s="188"/>
      <c r="E24" s="188"/>
      <c r="F24" s="188"/>
      <c r="G24" s="188"/>
      <c r="H24" s="188"/>
      <c r="I24" s="188"/>
      <c r="J24" s="18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J5" sqref="J5"/>
      <pageMargins left="0.7" right="0.7" top="0.75" bottom="0.75" header="0.3" footer="0.3"/>
      <pageSetup paperSize="9" scale="74"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3" orientation="landscape"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174</v>
      </c>
      <c r="D2" s="24" t="s">
        <v>1</v>
      </c>
      <c r="E2" s="163" t="s">
        <v>36</v>
      </c>
      <c r="F2" s="163"/>
      <c r="G2" s="163"/>
      <c r="H2" s="163"/>
      <c r="I2" s="163"/>
      <c r="J2" s="163"/>
    </row>
    <row r="3" spans="2:10" ht="45" customHeight="1" x14ac:dyDescent="0.25">
      <c r="B3" s="153"/>
      <c r="C3" s="160"/>
      <c r="D3" s="24" t="s">
        <v>2</v>
      </c>
      <c r="E3" s="163" t="s">
        <v>81</v>
      </c>
      <c r="F3" s="163"/>
      <c r="G3" s="163"/>
      <c r="H3" s="163"/>
      <c r="I3" s="163"/>
      <c r="J3" s="163"/>
    </row>
    <row r="4" spans="2:10" ht="45" customHeight="1" x14ac:dyDescent="0.25">
      <c r="B4" s="23" t="s">
        <v>141</v>
      </c>
      <c r="C4" s="69">
        <v>42927</v>
      </c>
      <c r="D4" s="23" t="s">
        <v>3</v>
      </c>
      <c r="E4" s="26" t="s">
        <v>19</v>
      </c>
      <c r="F4" s="171" t="s">
        <v>109</v>
      </c>
      <c r="G4" s="24" t="s">
        <v>59</v>
      </c>
      <c r="H4" s="78">
        <v>146</v>
      </c>
      <c r="I4" s="23" t="s">
        <v>95</v>
      </c>
      <c r="J4" s="80">
        <v>2326</v>
      </c>
    </row>
    <row r="5" spans="2:10" ht="45" customHeight="1" x14ac:dyDescent="0.25">
      <c r="B5" s="23" t="s">
        <v>142</v>
      </c>
      <c r="C5" s="69">
        <v>2264141</v>
      </c>
      <c r="D5" s="30" t="s">
        <v>143</v>
      </c>
      <c r="E5" s="26" t="s">
        <v>21</v>
      </c>
      <c r="F5" s="172"/>
      <c r="G5" s="81" t="s">
        <v>60</v>
      </c>
      <c r="H5" s="78">
        <v>37</v>
      </c>
      <c r="I5" s="24" t="s">
        <v>96</v>
      </c>
      <c r="J5" s="80" t="s">
        <v>61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2</v>
      </c>
      <c r="F7" s="60">
        <v>3</v>
      </c>
      <c r="G7" s="26" t="s">
        <v>25</v>
      </c>
      <c r="H7" s="60">
        <f>E7*F7</f>
        <v>6</v>
      </c>
      <c r="I7" s="60">
        <f>IF(G7="Not Effective (x1)",E7*F7,IF(G7="Partially Effective (x0.8)",E7*F7*0.8, E7*F7*0.6))</f>
        <v>4.8000000000000007</v>
      </c>
      <c r="J7" s="154" t="s">
        <v>117</v>
      </c>
    </row>
    <row r="8" spans="2:10" ht="30" customHeight="1" x14ac:dyDescent="0.25">
      <c r="B8" s="153"/>
      <c r="C8" s="153"/>
      <c r="D8" s="23" t="s">
        <v>10</v>
      </c>
      <c r="E8" s="60">
        <v>2</v>
      </c>
      <c r="F8" s="60">
        <v>2</v>
      </c>
      <c r="G8" s="26" t="s">
        <v>25</v>
      </c>
      <c r="H8" s="60">
        <f t="shared" ref="H8:H9" si="0">E8*F8</f>
        <v>4</v>
      </c>
      <c r="I8" s="60">
        <f t="shared" ref="I8:I9" si="1">IF(G8="Not Effective (x1)",E8*F8,IF(G8="Partially Effective (x0.8)",E8*F8*0.8, E8*F8*0.6))</f>
        <v>3.2</v>
      </c>
      <c r="J8" s="154"/>
    </row>
    <row r="9" spans="2:10" ht="30" customHeight="1" x14ac:dyDescent="0.25">
      <c r="B9" s="153"/>
      <c r="C9" s="153"/>
      <c r="D9" s="23" t="s">
        <v>11</v>
      </c>
      <c r="E9" s="60">
        <v>2</v>
      </c>
      <c r="F9" s="60">
        <v>3</v>
      </c>
      <c r="G9" s="60" t="s">
        <v>20</v>
      </c>
      <c r="H9" s="60">
        <f t="shared" si="0"/>
        <v>6</v>
      </c>
      <c r="I9" s="60">
        <f t="shared" si="1"/>
        <v>6</v>
      </c>
      <c r="J9" s="154"/>
    </row>
    <row r="10" spans="2:10" ht="30" customHeight="1" x14ac:dyDescent="0.25">
      <c r="B10" s="23" t="s">
        <v>12</v>
      </c>
      <c r="C10" s="66" t="s">
        <v>22</v>
      </c>
      <c r="D10" s="23" t="s">
        <v>138</v>
      </c>
      <c r="E10" s="148" t="s">
        <v>187</v>
      </c>
      <c r="F10" s="149"/>
      <c r="G10" s="153" t="s">
        <v>15</v>
      </c>
      <c r="H10" s="153"/>
      <c r="I10" s="160" t="s">
        <v>27</v>
      </c>
      <c r="J10" s="160"/>
    </row>
    <row r="11" spans="2:10" ht="45" customHeight="1" x14ac:dyDescent="0.25">
      <c r="B11" s="155" t="s">
        <v>13</v>
      </c>
      <c r="C11" s="155"/>
      <c r="D11" s="155" t="s">
        <v>41</v>
      </c>
      <c r="E11" s="155"/>
      <c r="F11" s="23" t="s">
        <v>16</v>
      </c>
      <c r="G11" s="153" t="s">
        <v>17</v>
      </c>
      <c r="H11" s="153"/>
      <c r="I11" s="153" t="s">
        <v>18</v>
      </c>
      <c r="J11" s="153"/>
    </row>
    <row r="12" spans="2:10" s="76" customFormat="1" ht="409.5" x14ac:dyDescent="0.25">
      <c r="B12" s="158" t="s">
        <v>44</v>
      </c>
      <c r="C12" s="159"/>
      <c r="D12" s="157" t="s">
        <v>43</v>
      </c>
      <c r="E12" s="157"/>
      <c r="F12" s="72" t="s">
        <v>184</v>
      </c>
      <c r="G12" s="158" t="s">
        <v>123</v>
      </c>
      <c r="H12" s="159"/>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4"/>
      <c r="C24" s="185"/>
      <c r="D24" s="185"/>
      <c r="E24" s="185"/>
      <c r="F24" s="185"/>
      <c r="G24" s="185"/>
      <c r="H24" s="185"/>
      <c r="I24" s="185"/>
      <c r="J24" s="186"/>
    </row>
    <row r="25" spans="2:10" x14ac:dyDescent="0.25">
      <c r="B25" s="187"/>
      <c r="C25" s="188"/>
      <c r="D25" s="188"/>
      <c r="E25" s="188"/>
      <c r="F25" s="188"/>
      <c r="G25" s="188"/>
      <c r="H25" s="188"/>
      <c r="I25" s="188"/>
      <c r="J25" s="189"/>
    </row>
  </sheetData>
  <customSheetViews>
    <customSheetView guid="{A5A992E5-A774-408A-88E8-BC6D12B4DBBC}" scale="80" fitToPage="1" topLeftCell="A4">
      <selection activeCell="F12" sqref="F12"/>
      <pageMargins left="0.7" right="0.7" top="0.75" bottom="0.75" header="0.3" footer="0.3"/>
      <pageSetup paperSize="9" scale="59" orientation="landscape" verticalDpi="0" r:id="rId1"/>
    </customSheetView>
    <customSheetView guid="{5548FFB4-D490-49E1-BFE6-EDD52FAE47FE}" scale="80" showPageBreaks="1" fitToPage="1" printArea="1">
      <selection activeCell="J4" sqref="J4"/>
      <pageMargins left="0.7" right="0.7" top="0.75" bottom="0.75" header="0.3" footer="0.3"/>
      <pageSetup paperSize="9" scale="62"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49"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175</v>
      </c>
      <c r="D2" s="24" t="s">
        <v>1</v>
      </c>
      <c r="E2" s="163" t="s">
        <v>217</v>
      </c>
      <c r="F2" s="163"/>
      <c r="G2" s="163"/>
      <c r="H2" s="163"/>
      <c r="I2" s="163"/>
      <c r="J2" s="163"/>
    </row>
    <row r="3" spans="2:10" ht="45" customHeight="1" x14ac:dyDescent="0.25">
      <c r="B3" s="153"/>
      <c r="C3" s="160"/>
      <c r="D3" s="24" t="s">
        <v>2</v>
      </c>
      <c r="E3" s="163" t="s">
        <v>165</v>
      </c>
      <c r="F3" s="163"/>
      <c r="G3" s="163"/>
      <c r="H3" s="163"/>
      <c r="I3" s="163"/>
      <c r="J3" s="163"/>
    </row>
    <row r="4" spans="2:10" ht="45" customHeight="1" x14ac:dyDescent="0.25">
      <c r="B4" s="23" t="s">
        <v>141</v>
      </c>
      <c r="C4" s="69">
        <v>42927</v>
      </c>
      <c r="D4" s="23" t="s">
        <v>3</v>
      </c>
      <c r="E4" s="26" t="s">
        <v>19</v>
      </c>
      <c r="F4" s="171" t="s">
        <v>109</v>
      </c>
      <c r="G4" s="24" t="s">
        <v>59</v>
      </c>
      <c r="H4" s="60">
        <v>85</v>
      </c>
      <c r="I4" s="23" t="s">
        <v>95</v>
      </c>
      <c r="J4" s="79">
        <v>1439</v>
      </c>
    </row>
    <row r="5" spans="2:10" ht="45" customHeight="1" x14ac:dyDescent="0.25">
      <c r="B5" s="23" t="s">
        <v>142</v>
      </c>
      <c r="C5" s="69">
        <v>2264141</v>
      </c>
      <c r="D5" s="30" t="s">
        <v>143</v>
      </c>
      <c r="E5" s="26" t="s">
        <v>21</v>
      </c>
      <c r="F5" s="172"/>
      <c r="G5" s="81" t="s">
        <v>60</v>
      </c>
      <c r="H5" s="77" t="s">
        <v>61</v>
      </c>
      <c r="I5" s="24" t="s">
        <v>96</v>
      </c>
      <c r="J5" s="77" t="s">
        <v>61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2</v>
      </c>
      <c r="F7" s="60">
        <v>4</v>
      </c>
      <c r="G7" s="60" t="s">
        <v>20</v>
      </c>
      <c r="H7" s="60">
        <f>E7*F7</f>
        <v>8</v>
      </c>
      <c r="I7" s="60">
        <f>IF(G7="Not Effective (x1)",E7*F7,IF(G7="Partially Effective (x0.8)",E7*F7*0.8, E7*F7*0.6))</f>
        <v>8</v>
      </c>
      <c r="J7" s="154" t="s">
        <v>117</v>
      </c>
    </row>
    <row r="8" spans="2:10" ht="30" customHeight="1" x14ac:dyDescent="0.25">
      <c r="B8" s="153"/>
      <c r="C8" s="153"/>
      <c r="D8" s="23" t="s">
        <v>10</v>
      </c>
      <c r="E8" s="60">
        <v>2</v>
      </c>
      <c r="F8" s="60">
        <v>3</v>
      </c>
      <c r="G8" s="26" t="s">
        <v>64</v>
      </c>
      <c r="H8" s="60">
        <f t="shared" ref="H8:H9" si="0">E8*F8</f>
        <v>6</v>
      </c>
      <c r="I8" s="60">
        <f t="shared" ref="I8:I9" si="1">IF(G8="Not Effective (x1)",E8*F8,IF(G8="Partially Effective (x0.8)",E8*F8*0.8, E8*F8*0.6))</f>
        <v>3.5999999999999996</v>
      </c>
      <c r="J8" s="154"/>
    </row>
    <row r="9" spans="2:10" ht="30" customHeight="1" x14ac:dyDescent="0.25">
      <c r="B9" s="153"/>
      <c r="C9" s="153"/>
      <c r="D9" s="23" t="s">
        <v>11</v>
      </c>
      <c r="E9" s="60">
        <v>2</v>
      </c>
      <c r="F9" s="60">
        <v>4</v>
      </c>
      <c r="G9" s="60" t="s">
        <v>20</v>
      </c>
      <c r="H9" s="60">
        <f t="shared" si="0"/>
        <v>8</v>
      </c>
      <c r="I9" s="60">
        <f t="shared" si="1"/>
        <v>8</v>
      </c>
      <c r="J9" s="154"/>
    </row>
    <row r="10" spans="2:10" ht="30" customHeight="1" x14ac:dyDescent="0.25">
      <c r="B10" s="23" t="s">
        <v>12</v>
      </c>
      <c r="C10" s="66" t="s">
        <v>22</v>
      </c>
      <c r="D10" s="23" t="s">
        <v>138</v>
      </c>
      <c r="E10" s="148" t="s">
        <v>139</v>
      </c>
      <c r="F10" s="149"/>
      <c r="G10" s="153" t="s">
        <v>15</v>
      </c>
      <c r="H10" s="153"/>
      <c r="I10" s="160" t="s">
        <v>27</v>
      </c>
      <c r="J10" s="160"/>
    </row>
    <row r="11" spans="2:10" ht="45" customHeight="1" x14ac:dyDescent="0.25">
      <c r="B11" s="155" t="s">
        <v>13</v>
      </c>
      <c r="C11" s="155"/>
      <c r="D11" s="155" t="s">
        <v>41</v>
      </c>
      <c r="E11" s="155"/>
      <c r="F11" s="23" t="s">
        <v>16</v>
      </c>
      <c r="G11" s="153" t="s">
        <v>17</v>
      </c>
      <c r="H11" s="153"/>
      <c r="I11" s="153" t="s">
        <v>18</v>
      </c>
      <c r="J11" s="153"/>
    </row>
    <row r="12" spans="2:10" s="76" customFormat="1" ht="337.5" customHeight="1" x14ac:dyDescent="0.25">
      <c r="B12" s="150" t="s">
        <v>51</v>
      </c>
      <c r="C12" s="151"/>
      <c r="D12" s="156" t="s">
        <v>50</v>
      </c>
      <c r="E12" s="156"/>
      <c r="F12" s="72" t="s">
        <v>148</v>
      </c>
      <c r="G12" s="150" t="s">
        <v>120</v>
      </c>
      <c r="H12" s="151"/>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4"/>
      <c r="C24" s="185"/>
      <c r="D24" s="185"/>
      <c r="E24" s="185"/>
      <c r="F24" s="185"/>
      <c r="G24" s="185"/>
      <c r="H24" s="185"/>
      <c r="I24" s="185"/>
      <c r="J24" s="186"/>
    </row>
    <row r="25" spans="2:10" x14ac:dyDescent="0.25">
      <c r="B25" s="187"/>
      <c r="C25" s="188"/>
      <c r="D25" s="188"/>
      <c r="E25" s="188"/>
      <c r="F25" s="188"/>
      <c r="G25" s="188"/>
      <c r="H25" s="188"/>
      <c r="I25" s="188"/>
      <c r="J25" s="189"/>
    </row>
  </sheetData>
  <customSheetViews>
    <customSheetView guid="{A5A992E5-A774-408A-88E8-BC6D12B4DBBC}" scale="80" fitToPage="1">
      <selection activeCell="C2" sqref="C2:C3"/>
      <pageMargins left="0.7" right="0.7" top="0.75" bottom="0.75" header="0.3" footer="0.3"/>
      <pageSetup paperSize="9" scale="65"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5"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53" orientation="landscape"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176</v>
      </c>
      <c r="D2" s="24" t="s">
        <v>1</v>
      </c>
      <c r="E2" s="163" t="s">
        <v>34</v>
      </c>
      <c r="F2" s="163"/>
      <c r="G2" s="163"/>
      <c r="H2" s="163"/>
      <c r="I2" s="163"/>
      <c r="J2" s="163"/>
    </row>
    <row r="3" spans="2:10" ht="45" customHeight="1" x14ac:dyDescent="0.25">
      <c r="B3" s="153"/>
      <c r="C3" s="160"/>
      <c r="D3" s="24" t="s">
        <v>2</v>
      </c>
      <c r="E3" s="163" t="s">
        <v>45</v>
      </c>
      <c r="F3" s="163"/>
      <c r="G3" s="163"/>
      <c r="H3" s="163"/>
      <c r="I3" s="163"/>
      <c r="J3" s="163"/>
    </row>
    <row r="4" spans="2:10" ht="45" customHeight="1" x14ac:dyDescent="0.25">
      <c r="B4" s="23" t="s">
        <v>141</v>
      </c>
      <c r="C4" s="69">
        <v>42927</v>
      </c>
      <c r="D4" s="23" t="s">
        <v>3</v>
      </c>
      <c r="E4" s="26" t="s">
        <v>19</v>
      </c>
      <c r="F4" s="171" t="s">
        <v>109</v>
      </c>
      <c r="G4" s="24" t="s">
        <v>59</v>
      </c>
      <c r="H4" s="60">
        <v>85</v>
      </c>
      <c r="I4" s="23" t="s">
        <v>95</v>
      </c>
      <c r="J4" s="79">
        <v>1437</v>
      </c>
    </row>
    <row r="5" spans="2:10" ht="45" customHeight="1" x14ac:dyDescent="0.25">
      <c r="B5" s="23" t="s">
        <v>142</v>
      </c>
      <c r="C5" s="69">
        <v>2264141</v>
      </c>
      <c r="D5" s="30" t="s">
        <v>143</v>
      </c>
      <c r="E5" s="26" t="s">
        <v>21</v>
      </c>
      <c r="F5" s="172"/>
      <c r="G5" s="81" t="s">
        <v>60</v>
      </c>
      <c r="H5" s="60">
        <v>27</v>
      </c>
      <c r="I5" s="24" t="s">
        <v>96</v>
      </c>
      <c r="J5" s="79">
        <v>467</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2</v>
      </c>
      <c r="F7" s="60">
        <v>4</v>
      </c>
      <c r="G7" s="60" t="s">
        <v>20</v>
      </c>
      <c r="H7" s="60">
        <f>E7*F7</f>
        <v>8</v>
      </c>
      <c r="I7" s="60">
        <f>IF(G7="Not Effective (x1)",E7*F7,IF(G7="Partially Effective (x0.8)",E7*F7*0.8, E7*F7*0.6))</f>
        <v>8</v>
      </c>
      <c r="J7" s="154" t="s">
        <v>117</v>
      </c>
    </row>
    <row r="8" spans="2:10" ht="30" customHeight="1" x14ac:dyDescent="0.25">
      <c r="B8" s="153"/>
      <c r="C8" s="153"/>
      <c r="D8" s="23" t="s">
        <v>10</v>
      </c>
      <c r="E8" s="60">
        <v>2</v>
      </c>
      <c r="F8" s="60">
        <v>3</v>
      </c>
      <c r="G8" s="26" t="s">
        <v>25</v>
      </c>
      <c r="H8" s="60">
        <f t="shared" ref="H8:H9" si="0">E8*F8</f>
        <v>6</v>
      </c>
      <c r="I8" s="60">
        <f t="shared" ref="I8:I9" si="1">IF(G8="Not Effective (x1)",E8*F8,IF(G8="Partially Effective (x0.8)",E8*F8*0.8, E8*F8*0.6))</f>
        <v>4.8000000000000007</v>
      </c>
      <c r="J8" s="154"/>
    </row>
    <row r="9" spans="2:10" ht="30" customHeight="1" x14ac:dyDescent="0.25">
      <c r="B9" s="153"/>
      <c r="C9" s="153"/>
      <c r="D9" s="23" t="s">
        <v>11</v>
      </c>
      <c r="E9" s="60">
        <v>2</v>
      </c>
      <c r="F9" s="60">
        <v>4</v>
      </c>
      <c r="G9" s="60" t="s">
        <v>20</v>
      </c>
      <c r="H9" s="60">
        <f t="shared" si="0"/>
        <v>8</v>
      </c>
      <c r="I9" s="60">
        <f t="shared" si="1"/>
        <v>8</v>
      </c>
      <c r="J9" s="154"/>
    </row>
    <row r="10" spans="2:10" ht="30" customHeight="1" x14ac:dyDescent="0.25">
      <c r="B10" s="23" t="s">
        <v>12</v>
      </c>
      <c r="C10" s="66" t="s">
        <v>22</v>
      </c>
      <c r="D10" s="23" t="s">
        <v>138</v>
      </c>
      <c r="E10" s="148" t="s">
        <v>139</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231" customHeight="1" x14ac:dyDescent="0.25">
      <c r="B12" s="150" t="s">
        <v>65</v>
      </c>
      <c r="C12" s="151"/>
      <c r="D12" s="156" t="s">
        <v>46</v>
      </c>
      <c r="E12" s="156"/>
      <c r="F12" s="72" t="s">
        <v>149</v>
      </c>
      <c r="G12" s="150" t="s">
        <v>120</v>
      </c>
      <c r="H12" s="151"/>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4"/>
      <c r="C24" s="185"/>
      <c r="D24" s="185"/>
      <c r="E24" s="185"/>
      <c r="F24" s="185"/>
      <c r="G24" s="185"/>
      <c r="H24" s="185"/>
      <c r="I24" s="185"/>
      <c r="J24" s="186"/>
    </row>
    <row r="25" spans="2:10" x14ac:dyDescent="0.25">
      <c r="B25" s="187"/>
      <c r="C25" s="188"/>
      <c r="D25" s="188"/>
      <c r="E25" s="188"/>
      <c r="F25" s="188"/>
      <c r="G25" s="188"/>
      <c r="H25" s="188"/>
      <c r="I25" s="188"/>
      <c r="J25" s="18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0" orientation="landscape" verticalDpi="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177</v>
      </c>
      <c r="D2" s="24" t="s">
        <v>1</v>
      </c>
      <c r="E2" s="163" t="s">
        <v>38</v>
      </c>
      <c r="F2" s="163"/>
      <c r="G2" s="163"/>
      <c r="H2" s="163"/>
      <c r="I2" s="163"/>
      <c r="J2" s="163"/>
    </row>
    <row r="3" spans="2:10" ht="45" customHeight="1" x14ac:dyDescent="0.25">
      <c r="B3" s="153"/>
      <c r="C3" s="160"/>
      <c r="D3" s="24" t="s">
        <v>2</v>
      </c>
      <c r="E3" s="163" t="s">
        <v>83</v>
      </c>
      <c r="F3" s="163"/>
      <c r="G3" s="163"/>
      <c r="H3" s="163"/>
      <c r="I3" s="163"/>
      <c r="J3" s="163"/>
    </row>
    <row r="4" spans="2:10" ht="45" customHeight="1" x14ac:dyDescent="0.25">
      <c r="B4" s="23" t="s">
        <v>141</v>
      </c>
      <c r="C4" s="69">
        <v>42927</v>
      </c>
      <c r="D4" s="23" t="s">
        <v>3</v>
      </c>
      <c r="E4" s="26" t="s">
        <v>19</v>
      </c>
      <c r="F4" s="190" t="s">
        <v>110</v>
      </c>
      <c r="G4" s="24" t="s">
        <v>59</v>
      </c>
      <c r="H4" s="60">
        <v>79</v>
      </c>
      <c r="I4" s="23" t="s">
        <v>95</v>
      </c>
      <c r="J4" s="79">
        <v>1350</v>
      </c>
    </row>
    <row r="5" spans="2:10" ht="45" customHeight="1" x14ac:dyDescent="0.25">
      <c r="B5" s="23" t="s">
        <v>142</v>
      </c>
      <c r="C5" s="69">
        <v>2264141</v>
      </c>
      <c r="D5" s="30" t="s">
        <v>143</v>
      </c>
      <c r="E5" s="26" t="s">
        <v>21</v>
      </c>
      <c r="F5" s="191"/>
      <c r="G5" s="81" t="s">
        <v>60</v>
      </c>
      <c r="H5" s="77" t="s">
        <v>61</v>
      </c>
      <c r="I5" s="24" t="s">
        <v>96</v>
      </c>
      <c r="J5" s="77" t="s">
        <v>61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2</v>
      </c>
      <c r="F7" s="60">
        <v>4</v>
      </c>
      <c r="G7" s="60" t="s">
        <v>20</v>
      </c>
      <c r="H7" s="60">
        <f>E7*F7</f>
        <v>8</v>
      </c>
      <c r="I7" s="60">
        <f>IF(G7="Not Effective (x1)",E7*F7,IF(G7="Partially Effective (x0.8)",E7*F7*0.8, E7*F7*0.6))</f>
        <v>8</v>
      </c>
      <c r="J7" s="154" t="s">
        <v>117</v>
      </c>
    </row>
    <row r="8" spans="2:10" ht="30" customHeight="1" x14ac:dyDescent="0.25">
      <c r="B8" s="153"/>
      <c r="C8" s="153"/>
      <c r="D8" s="23" t="s">
        <v>10</v>
      </c>
      <c r="E8" s="60">
        <v>2</v>
      </c>
      <c r="F8" s="60">
        <v>3</v>
      </c>
      <c r="G8" s="26" t="s">
        <v>25</v>
      </c>
      <c r="H8" s="60">
        <f t="shared" ref="H8:H9" si="0">E8*F8</f>
        <v>6</v>
      </c>
      <c r="I8" s="60">
        <f t="shared" ref="I8:I9" si="1">IF(G8="Not Effective (x1)",E8*F8,IF(G8="Partially Effective (x0.8)",E8*F8*0.8, E8*F8*0.6))</f>
        <v>4.8000000000000007</v>
      </c>
      <c r="J8" s="154"/>
    </row>
    <row r="9" spans="2:10" ht="30" customHeight="1" x14ac:dyDescent="0.25">
      <c r="B9" s="153"/>
      <c r="C9" s="153"/>
      <c r="D9" s="23" t="s">
        <v>11</v>
      </c>
      <c r="E9" s="60">
        <v>2</v>
      </c>
      <c r="F9" s="60">
        <v>4</v>
      </c>
      <c r="G9" s="60" t="s">
        <v>20</v>
      </c>
      <c r="H9" s="60">
        <f t="shared" si="0"/>
        <v>8</v>
      </c>
      <c r="I9" s="60">
        <f t="shared" si="1"/>
        <v>8</v>
      </c>
      <c r="J9" s="154"/>
    </row>
    <row r="10" spans="2:10" ht="30" customHeight="1" x14ac:dyDescent="0.25">
      <c r="B10" s="23" t="s">
        <v>12</v>
      </c>
      <c r="C10" s="66" t="s">
        <v>22</v>
      </c>
      <c r="D10" s="23" t="s">
        <v>138</v>
      </c>
      <c r="E10" s="148" t="s">
        <v>139</v>
      </c>
      <c r="F10" s="149"/>
      <c r="G10" s="153" t="s">
        <v>15</v>
      </c>
      <c r="H10" s="153"/>
      <c r="I10" s="160" t="s">
        <v>27</v>
      </c>
      <c r="J10" s="160"/>
    </row>
    <row r="11" spans="2:10" ht="45" customHeight="1" x14ac:dyDescent="0.25">
      <c r="B11" s="155" t="s">
        <v>13</v>
      </c>
      <c r="C11" s="155"/>
      <c r="D11" s="155" t="s">
        <v>41</v>
      </c>
      <c r="E11" s="155"/>
      <c r="F11" s="23" t="s">
        <v>16</v>
      </c>
      <c r="G11" s="153" t="s">
        <v>17</v>
      </c>
      <c r="H11" s="153"/>
      <c r="I11" s="153" t="s">
        <v>18</v>
      </c>
      <c r="J11" s="153"/>
    </row>
    <row r="12" spans="2:10" s="76" customFormat="1" ht="369" customHeight="1" x14ac:dyDescent="0.25">
      <c r="B12" s="150" t="s">
        <v>39</v>
      </c>
      <c r="C12" s="151"/>
      <c r="D12" s="156" t="s">
        <v>40</v>
      </c>
      <c r="E12" s="156"/>
      <c r="F12" s="28" t="s">
        <v>150</v>
      </c>
      <c r="G12" s="150" t="s">
        <v>120</v>
      </c>
      <c r="H12" s="151"/>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7"/>
      <c r="C23" s="188"/>
      <c r="D23" s="188"/>
      <c r="E23" s="188"/>
      <c r="F23" s="188"/>
      <c r="G23" s="188"/>
      <c r="H23" s="188"/>
      <c r="I23" s="188"/>
      <c r="J23" s="18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53" orientation="landscape"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178</v>
      </c>
      <c r="D2" s="24" t="s">
        <v>1</v>
      </c>
      <c r="E2" s="163" t="s">
        <v>35</v>
      </c>
      <c r="F2" s="163"/>
      <c r="G2" s="163"/>
      <c r="H2" s="163"/>
      <c r="I2" s="163"/>
      <c r="J2" s="163"/>
    </row>
    <row r="3" spans="2:10" ht="45" customHeight="1" x14ac:dyDescent="0.25">
      <c r="B3" s="153"/>
      <c r="C3" s="160"/>
      <c r="D3" s="24" t="s">
        <v>2</v>
      </c>
      <c r="E3" s="163" t="s">
        <v>84</v>
      </c>
      <c r="F3" s="163"/>
      <c r="G3" s="163"/>
      <c r="H3" s="163"/>
      <c r="I3" s="163"/>
      <c r="J3" s="163"/>
    </row>
    <row r="4" spans="2:10" ht="45" customHeight="1" x14ac:dyDescent="0.25">
      <c r="B4" s="23" t="s">
        <v>141</v>
      </c>
      <c r="C4" s="69">
        <v>42927</v>
      </c>
      <c r="D4" s="23" t="s">
        <v>3</v>
      </c>
      <c r="E4" s="26" t="s">
        <v>19</v>
      </c>
      <c r="F4" s="171" t="s">
        <v>109</v>
      </c>
      <c r="G4" s="24" t="s">
        <v>59</v>
      </c>
      <c r="H4" s="60">
        <v>24</v>
      </c>
      <c r="I4" s="23" t="s">
        <v>95</v>
      </c>
      <c r="J4" s="78">
        <v>408</v>
      </c>
    </row>
    <row r="5" spans="2:10" ht="45" customHeight="1" x14ac:dyDescent="0.25">
      <c r="B5" s="23" t="s">
        <v>142</v>
      </c>
      <c r="C5" s="69">
        <v>2264141</v>
      </c>
      <c r="D5" s="30" t="s">
        <v>143</v>
      </c>
      <c r="E5" s="26" t="s">
        <v>21</v>
      </c>
      <c r="F5" s="172"/>
      <c r="G5" s="81" t="s">
        <v>60</v>
      </c>
      <c r="H5" s="60">
        <v>24</v>
      </c>
      <c r="I5" s="24" t="s">
        <v>96</v>
      </c>
      <c r="J5" s="78">
        <v>410</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1</v>
      </c>
      <c r="F7" s="60">
        <v>3</v>
      </c>
      <c r="G7" s="60" t="s">
        <v>20</v>
      </c>
      <c r="H7" s="60">
        <f>E7*F7</f>
        <v>3</v>
      </c>
      <c r="I7" s="60">
        <f>IF(G7="Not Effective (x1)",E7*F7,IF(G7="Partially Effective (x0.8)",E7*F7*0.8, E7*F7*0.6))</f>
        <v>3</v>
      </c>
      <c r="J7" s="154" t="s">
        <v>117</v>
      </c>
    </row>
    <row r="8" spans="2:10" ht="30" customHeight="1" x14ac:dyDescent="0.25">
      <c r="B8" s="153"/>
      <c r="C8" s="153"/>
      <c r="D8" s="23" t="s">
        <v>10</v>
      </c>
      <c r="E8" s="60">
        <v>1</v>
      </c>
      <c r="F8" s="60">
        <v>2</v>
      </c>
      <c r="G8" s="26" t="s">
        <v>25</v>
      </c>
      <c r="H8" s="60">
        <f t="shared" ref="H8:H9" si="0">E8*F8</f>
        <v>2</v>
      </c>
      <c r="I8" s="60">
        <f t="shared" ref="I8:I9" si="1">IF(G8="Not Effective (x1)",E8*F8,IF(G8="Partially Effective (x0.8)",E8*F8*0.8, E8*F8*0.6))</f>
        <v>1.6</v>
      </c>
      <c r="J8" s="154"/>
    </row>
    <row r="9" spans="2:10" ht="30" customHeight="1" x14ac:dyDescent="0.25">
      <c r="B9" s="153"/>
      <c r="C9" s="153"/>
      <c r="D9" s="23" t="s">
        <v>11</v>
      </c>
      <c r="E9" s="60">
        <v>3</v>
      </c>
      <c r="F9" s="60">
        <v>3</v>
      </c>
      <c r="G9" s="60" t="s">
        <v>20</v>
      </c>
      <c r="H9" s="60">
        <f t="shared" si="0"/>
        <v>9</v>
      </c>
      <c r="I9" s="60">
        <f t="shared" si="1"/>
        <v>9</v>
      </c>
      <c r="J9" s="154"/>
    </row>
    <row r="10" spans="2:10" ht="30" customHeight="1" x14ac:dyDescent="0.25">
      <c r="B10" s="23" t="s">
        <v>12</v>
      </c>
      <c r="C10" s="66" t="s">
        <v>22</v>
      </c>
      <c r="D10" s="23" t="s">
        <v>138</v>
      </c>
      <c r="E10" s="148" t="s">
        <v>139</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228.75" customHeight="1" x14ac:dyDescent="0.25">
      <c r="B12" s="158" t="s">
        <v>85</v>
      </c>
      <c r="C12" s="159"/>
      <c r="D12" s="158" t="s">
        <v>94</v>
      </c>
      <c r="E12" s="159"/>
      <c r="F12" s="72" t="s">
        <v>151</v>
      </c>
      <c r="G12" s="158" t="s">
        <v>124</v>
      </c>
      <c r="H12" s="159"/>
      <c r="I12" s="158" t="s">
        <v>93</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7"/>
      <c r="C23" s="188"/>
      <c r="D23" s="188"/>
      <c r="E23" s="188"/>
      <c r="F23" s="188"/>
      <c r="G23" s="188"/>
      <c r="H23" s="188"/>
      <c r="I23" s="188"/>
      <c r="J23" s="18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2" orientation="landscape" verticalDpi="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179</v>
      </c>
      <c r="D2" s="24" t="s">
        <v>1</v>
      </c>
      <c r="E2" s="163" t="s">
        <v>29</v>
      </c>
      <c r="F2" s="163"/>
      <c r="G2" s="163"/>
      <c r="H2" s="163"/>
      <c r="I2" s="163"/>
      <c r="J2" s="163"/>
    </row>
    <row r="3" spans="2:10" ht="45" customHeight="1" x14ac:dyDescent="0.25">
      <c r="B3" s="153"/>
      <c r="C3" s="160"/>
      <c r="D3" s="24" t="s">
        <v>2</v>
      </c>
      <c r="E3" s="163" t="s">
        <v>86</v>
      </c>
      <c r="F3" s="163"/>
      <c r="G3" s="163"/>
      <c r="H3" s="163"/>
      <c r="I3" s="163"/>
      <c r="J3" s="163"/>
    </row>
    <row r="4" spans="2:10" ht="45" customHeight="1" x14ac:dyDescent="0.25">
      <c r="B4" s="23" t="s">
        <v>141</v>
      </c>
      <c r="C4" s="69">
        <v>42927</v>
      </c>
      <c r="D4" s="23" t="s">
        <v>3</v>
      </c>
      <c r="E4" s="26" t="s">
        <v>19</v>
      </c>
      <c r="F4" s="171" t="s">
        <v>109</v>
      </c>
      <c r="G4" s="24" t="s">
        <v>59</v>
      </c>
      <c r="H4" s="60">
        <v>5</v>
      </c>
      <c r="I4" s="23" t="s">
        <v>95</v>
      </c>
      <c r="J4" s="78">
        <v>79</v>
      </c>
    </row>
    <row r="5" spans="2:10" ht="45" customHeight="1" x14ac:dyDescent="0.25">
      <c r="B5" s="23" t="s">
        <v>142</v>
      </c>
      <c r="C5" s="69">
        <v>2264141</v>
      </c>
      <c r="D5" s="30" t="s">
        <v>143</v>
      </c>
      <c r="E5" s="26" t="s">
        <v>21</v>
      </c>
      <c r="F5" s="172"/>
      <c r="G5" s="81" t="s">
        <v>60</v>
      </c>
      <c r="H5" s="60">
        <v>5</v>
      </c>
      <c r="I5" s="24" t="s">
        <v>96</v>
      </c>
      <c r="J5" s="78">
        <v>79</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1</v>
      </c>
      <c r="F7" s="60">
        <v>3</v>
      </c>
      <c r="G7" s="60" t="s">
        <v>20</v>
      </c>
      <c r="H7" s="60">
        <f>E7*F7</f>
        <v>3</v>
      </c>
      <c r="I7" s="60">
        <f>IF(G7="Not Effective (x1)",E7*F7,IF(G7="Partially Effective (x0.8)",E7*F7*0.8, E7*F7*0.6))</f>
        <v>3</v>
      </c>
      <c r="J7" s="154" t="s">
        <v>117</v>
      </c>
    </row>
    <row r="8" spans="2:10" ht="30" customHeight="1" x14ac:dyDescent="0.25">
      <c r="B8" s="153"/>
      <c r="C8" s="153"/>
      <c r="D8" s="23" t="s">
        <v>10</v>
      </c>
      <c r="E8" s="60">
        <v>1</v>
      </c>
      <c r="F8" s="60">
        <v>2</v>
      </c>
      <c r="G8" s="26" t="s">
        <v>25</v>
      </c>
      <c r="H8" s="60">
        <f t="shared" ref="H8:H9" si="0">E8*F8</f>
        <v>2</v>
      </c>
      <c r="I8" s="60">
        <f t="shared" ref="I8:I9" si="1">IF(G8="Not Effective (x1)",E8*F8,IF(G8="Partially Effective (x0.8)",E8*F8*0.8, E8*F8*0.6))</f>
        <v>1.6</v>
      </c>
      <c r="J8" s="154"/>
    </row>
    <row r="9" spans="2:10" ht="30" customHeight="1" x14ac:dyDescent="0.25">
      <c r="B9" s="153"/>
      <c r="C9" s="153"/>
      <c r="D9" s="23" t="s">
        <v>11</v>
      </c>
      <c r="E9" s="60">
        <v>2</v>
      </c>
      <c r="F9" s="60">
        <v>3</v>
      </c>
      <c r="G9" s="60" t="s">
        <v>20</v>
      </c>
      <c r="H9" s="60">
        <f t="shared" si="0"/>
        <v>6</v>
      </c>
      <c r="I9" s="60">
        <f t="shared" si="1"/>
        <v>6</v>
      </c>
      <c r="J9" s="154"/>
    </row>
    <row r="10" spans="2:10" ht="30" customHeight="1" x14ac:dyDescent="0.25">
      <c r="B10" s="23" t="s">
        <v>12</v>
      </c>
      <c r="C10" s="66" t="s">
        <v>22</v>
      </c>
      <c r="D10" s="23" t="s">
        <v>138</v>
      </c>
      <c r="E10" s="148" t="s">
        <v>139</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192.75" customHeight="1" x14ac:dyDescent="0.25">
      <c r="B12" s="150" t="s">
        <v>66</v>
      </c>
      <c r="C12" s="151"/>
      <c r="D12" s="156" t="s">
        <v>87</v>
      </c>
      <c r="E12" s="156"/>
      <c r="F12" s="28" t="s">
        <v>152</v>
      </c>
      <c r="G12" s="158" t="s">
        <v>120</v>
      </c>
      <c r="H12" s="159"/>
      <c r="I12" s="158" t="s">
        <v>92</v>
      </c>
      <c r="J12" s="159"/>
    </row>
    <row r="14" spans="2:10" x14ac:dyDescent="0.25">
      <c r="B14" s="68" t="s">
        <v>140</v>
      </c>
    </row>
    <row r="15" spans="2:10" x14ac:dyDescent="0.25">
      <c r="B15" s="181"/>
      <c r="C15" s="182"/>
      <c r="D15" s="182"/>
      <c r="E15" s="182"/>
      <c r="F15" s="182"/>
      <c r="G15" s="182"/>
      <c r="H15" s="182"/>
      <c r="I15" s="182"/>
      <c r="J15" s="183"/>
    </row>
    <row r="16" spans="2:10"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7"/>
      <c r="C23" s="188"/>
      <c r="D23" s="188"/>
      <c r="E23" s="188"/>
      <c r="F23" s="188"/>
      <c r="G23" s="188"/>
      <c r="H23" s="188"/>
      <c r="I23" s="188"/>
      <c r="J23" s="18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5" orientation="landscape"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M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53" t="s">
        <v>0</v>
      </c>
      <c r="C2" s="160" t="s">
        <v>180</v>
      </c>
      <c r="D2" s="24" t="s">
        <v>1</v>
      </c>
      <c r="E2" s="163" t="s">
        <v>30</v>
      </c>
      <c r="F2" s="163"/>
      <c r="G2" s="163"/>
      <c r="H2" s="163"/>
      <c r="I2" s="163"/>
      <c r="J2" s="163"/>
    </row>
    <row r="3" spans="2:13" ht="45" customHeight="1" x14ac:dyDescent="0.25">
      <c r="B3" s="153"/>
      <c r="C3" s="160"/>
      <c r="D3" s="24" t="s">
        <v>2</v>
      </c>
      <c r="E3" s="163" t="s">
        <v>88</v>
      </c>
      <c r="F3" s="163"/>
      <c r="G3" s="163"/>
      <c r="H3" s="163"/>
      <c r="I3" s="163"/>
      <c r="J3" s="163"/>
    </row>
    <row r="4" spans="2:13" ht="45" customHeight="1" x14ac:dyDescent="0.25">
      <c r="B4" s="23" t="s">
        <v>141</v>
      </c>
      <c r="C4" s="69">
        <v>42927</v>
      </c>
      <c r="D4" s="23" t="s">
        <v>3</v>
      </c>
      <c r="E4" s="26" t="s">
        <v>19</v>
      </c>
      <c r="F4" s="171" t="s">
        <v>109</v>
      </c>
      <c r="G4" s="24" t="s">
        <v>59</v>
      </c>
      <c r="H4" s="77" t="s">
        <v>61</v>
      </c>
      <c r="I4" s="23" t="s">
        <v>95</v>
      </c>
      <c r="J4" s="77" t="s">
        <v>61</v>
      </c>
    </row>
    <row r="5" spans="2:13" ht="45" customHeight="1" x14ac:dyDescent="0.25">
      <c r="B5" s="23" t="s">
        <v>142</v>
      </c>
      <c r="C5" s="82">
        <v>2264141</v>
      </c>
      <c r="D5" s="30" t="s">
        <v>143</v>
      </c>
      <c r="E5" s="26" t="s">
        <v>21</v>
      </c>
      <c r="F5" s="172"/>
      <c r="G5" s="81" t="s">
        <v>60</v>
      </c>
      <c r="H5" s="60">
        <v>0</v>
      </c>
      <c r="I5" s="24" t="s">
        <v>96</v>
      </c>
      <c r="J5" s="78">
        <v>5</v>
      </c>
    </row>
    <row r="6" spans="2:13" ht="30" customHeight="1" x14ac:dyDescent="0.25">
      <c r="B6" s="153" t="s">
        <v>14</v>
      </c>
      <c r="C6" s="153"/>
      <c r="D6" s="23"/>
      <c r="E6" s="23" t="s">
        <v>4</v>
      </c>
      <c r="F6" s="23" t="s">
        <v>69</v>
      </c>
      <c r="G6" s="23" t="s">
        <v>5</v>
      </c>
      <c r="H6" s="23" t="s">
        <v>6</v>
      </c>
      <c r="I6" s="23" t="s">
        <v>7</v>
      </c>
      <c r="J6" s="23" t="s">
        <v>8</v>
      </c>
    </row>
    <row r="7" spans="2:13" ht="30" customHeight="1" x14ac:dyDescent="0.25">
      <c r="B7" s="153"/>
      <c r="C7" s="153"/>
      <c r="D7" s="23" t="s">
        <v>9</v>
      </c>
      <c r="E7" s="60">
        <v>1</v>
      </c>
      <c r="F7" s="60">
        <v>3</v>
      </c>
      <c r="G7" s="60" t="s">
        <v>20</v>
      </c>
      <c r="H7" s="60">
        <f>E7*F7</f>
        <v>3</v>
      </c>
      <c r="I7" s="60">
        <f>IF(G7="Not Effective (x1)",E7*F7,IF(G7="Partially Effective (x0.8)",E7*F7*0.8, E7*F7*0.6))</f>
        <v>3</v>
      </c>
      <c r="J7" s="154" t="s">
        <v>117</v>
      </c>
      <c r="M7" s="49"/>
    </row>
    <row r="8" spans="2:13" ht="30" customHeight="1" x14ac:dyDescent="0.25">
      <c r="B8" s="153"/>
      <c r="C8" s="153"/>
      <c r="D8" s="23" t="s">
        <v>10</v>
      </c>
      <c r="E8" s="60">
        <v>1</v>
      </c>
      <c r="F8" s="60">
        <v>2</v>
      </c>
      <c r="G8" s="26" t="s">
        <v>25</v>
      </c>
      <c r="H8" s="60">
        <f t="shared" ref="H8:H9" si="0">E8*F8</f>
        <v>2</v>
      </c>
      <c r="I8" s="60">
        <f t="shared" ref="I8:I9" si="1">IF(G8="Not Effective (x1)",E8*F8,IF(G8="Partially Effective (x0.8)",E8*F8*0.8, E8*F8*0.6))</f>
        <v>1.6</v>
      </c>
      <c r="J8" s="154"/>
    </row>
    <row r="9" spans="2:13" ht="30" customHeight="1" x14ac:dyDescent="0.25">
      <c r="B9" s="153"/>
      <c r="C9" s="153"/>
      <c r="D9" s="23" t="s">
        <v>11</v>
      </c>
      <c r="E9" s="60">
        <v>1</v>
      </c>
      <c r="F9" s="60">
        <v>3</v>
      </c>
      <c r="G9" s="60" t="s">
        <v>20</v>
      </c>
      <c r="H9" s="60">
        <f t="shared" si="0"/>
        <v>3</v>
      </c>
      <c r="I9" s="60">
        <f t="shared" si="1"/>
        <v>3</v>
      </c>
      <c r="J9" s="154"/>
    </row>
    <row r="10" spans="2:13" ht="30" customHeight="1" x14ac:dyDescent="0.25">
      <c r="B10" s="23" t="s">
        <v>12</v>
      </c>
      <c r="C10" s="66" t="s">
        <v>22</v>
      </c>
      <c r="D10" s="23" t="s">
        <v>138</v>
      </c>
      <c r="E10" s="148" t="s">
        <v>139</v>
      </c>
      <c r="F10" s="149"/>
      <c r="G10" s="153" t="s">
        <v>15</v>
      </c>
      <c r="H10" s="153"/>
      <c r="I10" s="160" t="s">
        <v>27</v>
      </c>
      <c r="J10" s="160"/>
    </row>
    <row r="11" spans="2:13" ht="45" customHeight="1" x14ac:dyDescent="0.25">
      <c r="B11" s="155" t="s">
        <v>13</v>
      </c>
      <c r="C11" s="155"/>
      <c r="D11" s="155" t="s">
        <v>41</v>
      </c>
      <c r="E11" s="155"/>
      <c r="F11" s="23" t="s">
        <v>16</v>
      </c>
      <c r="G11" s="153" t="s">
        <v>17</v>
      </c>
      <c r="H11" s="153"/>
      <c r="I11" s="153" t="s">
        <v>18</v>
      </c>
      <c r="J11" s="153"/>
    </row>
    <row r="12" spans="2:13" s="32" customFormat="1" ht="378.75" customHeight="1" x14ac:dyDescent="0.25">
      <c r="B12" s="150" t="s">
        <v>52</v>
      </c>
      <c r="C12" s="151"/>
      <c r="D12" s="156" t="s">
        <v>89</v>
      </c>
      <c r="E12" s="156"/>
      <c r="F12" s="72" t="s">
        <v>153</v>
      </c>
      <c r="G12" s="158" t="s">
        <v>120</v>
      </c>
      <c r="H12" s="159"/>
      <c r="I12" s="158" t="s">
        <v>92</v>
      </c>
      <c r="J12" s="159"/>
    </row>
    <row r="14" spans="2:13" x14ac:dyDescent="0.25">
      <c r="B14" s="68" t="s">
        <v>140</v>
      </c>
    </row>
    <row r="15" spans="2:13" x14ac:dyDescent="0.25">
      <c r="B15" s="181"/>
      <c r="C15" s="182"/>
      <c r="D15" s="182"/>
      <c r="E15" s="182"/>
      <c r="F15" s="182"/>
      <c r="G15" s="182"/>
      <c r="H15" s="182"/>
      <c r="I15" s="182"/>
      <c r="J15" s="183"/>
    </row>
    <row r="16" spans="2:13"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7"/>
      <c r="C24" s="188"/>
      <c r="D24" s="188"/>
      <c r="E24" s="188"/>
      <c r="F24" s="188"/>
      <c r="G24" s="188"/>
      <c r="H24" s="188"/>
      <c r="I24" s="188"/>
      <c r="J24" s="18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52"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zoomScaleNormal="100" workbookViewId="0"/>
  </sheetViews>
  <sheetFormatPr defaultColWidth="9.140625" defaultRowHeight="15" x14ac:dyDescent="0.25"/>
  <cols>
    <col min="1" max="1" width="3.7109375" style="6" customWidth="1"/>
    <col min="2" max="2" width="28.42578125" style="34" customWidth="1"/>
    <col min="3" max="5" width="19.85546875" style="6" customWidth="1"/>
    <col min="6" max="11" width="18.7109375" style="6" customWidth="1"/>
    <col min="12" max="12" width="15.5703125" style="6" customWidth="1"/>
    <col min="13" max="13" width="18.7109375" style="6" customWidth="1"/>
    <col min="14" max="16384" width="9.140625" style="6"/>
  </cols>
  <sheetData>
    <row r="1" spans="1:9" s="31" customFormat="1" x14ac:dyDescent="0.25">
      <c r="B1" s="32"/>
    </row>
    <row r="2" spans="1:9" ht="23.25" x14ac:dyDescent="0.25">
      <c r="B2" s="33" t="s">
        <v>108</v>
      </c>
    </row>
    <row r="3" spans="1:9" x14ac:dyDescent="0.25">
      <c r="C3" s="35"/>
      <c r="E3" s="36"/>
      <c r="F3" s="35"/>
    </row>
    <row r="4" spans="1:9" x14ac:dyDescent="0.25">
      <c r="B4" s="34" t="s">
        <v>112</v>
      </c>
      <c r="C4" s="203">
        <v>43354</v>
      </c>
      <c r="D4" s="35"/>
    </row>
    <row r="5" spans="1:9" x14ac:dyDescent="0.25">
      <c r="B5" s="34" t="s">
        <v>220</v>
      </c>
      <c r="C5" s="204">
        <v>2018.01</v>
      </c>
      <c r="D5" s="37"/>
    </row>
    <row r="6" spans="1:9" x14ac:dyDescent="0.25">
      <c r="B6" s="34" t="s">
        <v>113</v>
      </c>
      <c r="C6" s="35">
        <v>43009</v>
      </c>
      <c r="D6" s="6" t="s">
        <v>114</v>
      </c>
      <c r="E6" s="36">
        <v>43373</v>
      </c>
      <c r="F6" s="35"/>
    </row>
    <row r="7" spans="1:9" x14ac:dyDescent="0.25">
      <c r="C7" s="35"/>
      <c r="E7" s="36"/>
      <c r="F7" s="35"/>
    </row>
    <row r="8" spans="1:9" x14ac:dyDescent="0.25">
      <c r="B8" s="34" t="s">
        <v>107</v>
      </c>
    </row>
    <row r="9" spans="1:9" ht="46.5" customHeight="1" x14ac:dyDescent="0.25">
      <c r="B9" s="130" t="s">
        <v>219</v>
      </c>
      <c r="C9" s="130"/>
      <c r="D9" s="130"/>
    </row>
    <row r="11" spans="1:9" s="38" customFormat="1" ht="76.5" customHeight="1" x14ac:dyDescent="0.25">
      <c r="A11" s="6"/>
      <c r="B11" s="130" t="s">
        <v>154</v>
      </c>
      <c r="C11" s="130"/>
      <c r="D11" s="130"/>
      <c r="I11" s="39"/>
    </row>
    <row r="12" spans="1:9" s="38" customFormat="1" ht="48.75" customHeight="1" x14ac:dyDescent="0.25">
      <c r="A12" s="6"/>
      <c r="B12" s="130" t="s">
        <v>228</v>
      </c>
      <c r="C12" s="130"/>
      <c r="D12" s="130"/>
      <c r="H12" s="39"/>
      <c r="I12" s="39"/>
    </row>
    <row r="13" spans="1:9" s="38" customFormat="1" x14ac:dyDescent="0.25">
      <c r="A13" s="6"/>
      <c r="B13" s="11"/>
      <c r="C13" s="11"/>
      <c r="D13" s="11"/>
      <c r="I13" s="39"/>
    </row>
    <row r="14" spans="1:9" ht="33" customHeight="1" x14ac:dyDescent="0.25">
      <c r="B14" s="130" t="s">
        <v>196</v>
      </c>
      <c r="C14" s="130"/>
      <c r="D14" s="130"/>
      <c r="H14" s="39"/>
    </row>
    <row r="16" spans="1:9" ht="44.25" customHeight="1" x14ac:dyDescent="0.25">
      <c r="B16" s="130" t="s">
        <v>199</v>
      </c>
      <c r="C16" s="130"/>
      <c r="D16" s="130"/>
    </row>
    <row r="18" spans="2:6" ht="31.5" customHeight="1" x14ac:dyDescent="0.25">
      <c r="B18" s="130" t="s">
        <v>111</v>
      </c>
      <c r="C18" s="130"/>
      <c r="D18" s="130"/>
    </row>
    <row r="19" spans="2:6" ht="30" customHeight="1" x14ac:dyDescent="0.25">
      <c r="B19" s="130" t="s">
        <v>197</v>
      </c>
      <c r="C19" s="130"/>
      <c r="D19" s="130"/>
      <c r="F19" s="40"/>
    </row>
    <row r="20" spans="2:6" x14ac:dyDescent="0.25">
      <c r="B20" s="41" t="s">
        <v>216</v>
      </c>
      <c r="C20" s="11"/>
      <c r="D20" s="11"/>
      <c r="F20" s="40"/>
    </row>
    <row r="21" spans="2:6" ht="33.75" customHeight="1" x14ac:dyDescent="0.25">
      <c r="B21" s="130" t="s">
        <v>198</v>
      </c>
      <c r="C21" s="130"/>
      <c r="D21" s="130"/>
      <c r="F21" s="40"/>
    </row>
    <row r="22" spans="2:6" ht="15" customHeight="1" x14ac:dyDescent="0.25">
      <c r="B22" s="41" t="s">
        <v>128</v>
      </c>
      <c r="C22" s="42"/>
      <c r="D22" s="42"/>
      <c r="F22" s="40"/>
    </row>
  </sheetData>
  <customSheetViews>
    <customSheetView guid="{A5A992E5-A774-408A-88E8-BC6D12B4DBBC}" fitToPage="1">
      <selection activeCell="E5" sqref="E5"/>
      <pageMargins left="0.7" right="0.7" top="0.75" bottom="0.75" header="0.3" footer="0.3"/>
      <pageSetup paperSize="9" scale="67" orientation="portrait" r:id="rId1"/>
    </customSheetView>
    <customSheetView guid="{5548FFB4-D490-49E1-BFE6-EDD52FAE47FE}" fitToPage="1">
      <selection activeCell="B4" sqref="B4:C4"/>
      <pageMargins left="0.7" right="0.7" top="0.75" bottom="0.75" header="0.3" footer="0.3"/>
      <pageSetup paperSize="9" scale="67" orientation="portrait" r:id="rId2"/>
    </customSheetView>
  </customSheetViews>
  <mergeCells count="8">
    <mergeCell ref="B16:D16"/>
    <mergeCell ref="B18:D18"/>
    <mergeCell ref="B19:D19"/>
    <mergeCell ref="B21:D21"/>
    <mergeCell ref="B9:D9"/>
    <mergeCell ref="B11:D11"/>
    <mergeCell ref="B12:D12"/>
    <mergeCell ref="B14:D14"/>
  </mergeCells>
  <hyperlinks>
    <hyperlink ref="B22" r:id="rId3" xr:uid="{00000000-0004-0000-0100-000000000000}"/>
    <hyperlink ref="B20" r:id="rId4" xr:uid="{00000000-0004-0000-0100-000001000000}"/>
  </hyperlinks>
  <pageMargins left="0.7" right="0.7" top="0.75" bottom="0.75" header="0.3" footer="0.3"/>
  <pageSetup paperSize="9" scale="5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9D8A-2C97-4BA0-8401-0DB9AE9BCF3D}">
  <sheetPr>
    <pageSetUpPr fitToPage="1"/>
  </sheetPr>
  <dimension ref="B2:M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53" t="s">
        <v>0</v>
      </c>
      <c r="C2" s="192" t="s">
        <v>230</v>
      </c>
      <c r="D2" s="87" t="s">
        <v>1</v>
      </c>
      <c r="E2" s="194" t="s">
        <v>235</v>
      </c>
      <c r="F2" s="194"/>
      <c r="G2" s="194"/>
      <c r="H2" s="194"/>
      <c r="I2" s="194"/>
      <c r="J2" s="194"/>
    </row>
    <row r="3" spans="2:13" ht="45" customHeight="1" x14ac:dyDescent="0.25">
      <c r="B3" s="153"/>
      <c r="C3" s="192"/>
      <c r="D3" s="87" t="s">
        <v>2</v>
      </c>
      <c r="E3" s="194" t="s">
        <v>238</v>
      </c>
      <c r="F3" s="194"/>
      <c r="G3" s="194"/>
      <c r="H3" s="194"/>
      <c r="I3" s="194"/>
      <c r="J3" s="194"/>
    </row>
    <row r="4" spans="2:13" ht="45" customHeight="1" x14ac:dyDescent="0.25">
      <c r="B4" s="84" t="s">
        <v>141</v>
      </c>
      <c r="C4" s="193">
        <v>43354</v>
      </c>
      <c r="D4" s="84" t="s">
        <v>3</v>
      </c>
      <c r="E4" s="195" t="s">
        <v>19</v>
      </c>
      <c r="F4" s="171" t="s">
        <v>109</v>
      </c>
      <c r="G4" s="87" t="s">
        <v>59</v>
      </c>
      <c r="H4" s="77" t="s">
        <v>61</v>
      </c>
      <c r="I4" s="84" t="s">
        <v>95</v>
      </c>
      <c r="J4" s="77" t="s">
        <v>61</v>
      </c>
    </row>
    <row r="5" spans="2:13" ht="45" customHeight="1" x14ac:dyDescent="0.25">
      <c r="B5" s="84" t="s">
        <v>142</v>
      </c>
      <c r="C5" s="82">
        <v>2264141</v>
      </c>
      <c r="D5" s="87" t="s">
        <v>143</v>
      </c>
      <c r="E5" s="195" t="s">
        <v>21</v>
      </c>
      <c r="F5" s="172"/>
      <c r="G5" s="81" t="s">
        <v>60</v>
      </c>
      <c r="H5" s="196">
        <v>148</v>
      </c>
      <c r="I5" s="87" t="s">
        <v>96</v>
      </c>
      <c r="J5" s="197">
        <v>2521</v>
      </c>
    </row>
    <row r="6" spans="2:13" ht="30" customHeight="1" x14ac:dyDescent="0.25">
      <c r="B6" s="153" t="s">
        <v>14</v>
      </c>
      <c r="C6" s="153"/>
      <c r="D6" s="84"/>
      <c r="E6" s="84" t="s">
        <v>4</v>
      </c>
      <c r="F6" s="84" t="s">
        <v>69</v>
      </c>
      <c r="G6" s="84" t="s">
        <v>5</v>
      </c>
      <c r="H6" s="84" t="s">
        <v>6</v>
      </c>
      <c r="I6" s="84" t="s">
        <v>7</v>
      </c>
      <c r="J6" s="84" t="s">
        <v>8</v>
      </c>
    </row>
    <row r="7" spans="2:13" ht="30" customHeight="1" x14ac:dyDescent="0.25">
      <c r="B7" s="153"/>
      <c r="C7" s="153"/>
      <c r="D7" s="84" t="s">
        <v>9</v>
      </c>
      <c r="E7" s="196">
        <v>2</v>
      </c>
      <c r="F7" s="196">
        <v>2</v>
      </c>
      <c r="G7" s="196" t="s">
        <v>20</v>
      </c>
      <c r="H7" s="196">
        <f>E7*F7</f>
        <v>4</v>
      </c>
      <c r="I7" s="196">
        <f>IF(G7="Not Effective (x1)",E7*F7,IF(G7="Partially Effective (x0.8)",E7*F7*0.8, E7*F7*0.6))</f>
        <v>4</v>
      </c>
      <c r="J7" s="154" t="s">
        <v>247</v>
      </c>
      <c r="M7" s="49"/>
    </row>
    <row r="8" spans="2:13" ht="30" customHeight="1" x14ac:dyDescent="0.25">
      <c r="B8" s="153"/>
      <c r="C8" s="153"/>
      <c r="D8" s="84" t="s">
        <v>10</v>
      </c>
      <c r="E8" s="85" t="s">
        <v>61</v>
      </c>
      <c r="F8" s="85" t="s">
        <v>61</v>
      </c>
      <c r="G8" s="86" t="s">
        <v>25</v>
      </c>
      <c r="H8" s="85" t="e">
        <f t="shared" ref="H8:H9" si="0">E8*F8</f>
        <v>#VALUE!</v>
      </c>
      <c r="I8" s="85" t="e">
        <f t="shared" ref="I8:I9" si="1">IF(G8="Not Effective (x1)",E8*F8,IF(G8="Partially Effective (x0.8)",E8*F8*0.8, E8*F8*0.6))</f>
        <v>#VALUE!</v>
      </c>
      <c r="J8" s="154"/>
    </row>
    <row r="9" spans="2:13" ht="30" customHeight="1" x14ac:dyDescent="0.25">
      <c r="B9" s="153"/>
      <c r="C9" s="153"/>
      <c r="D9" s="84" t="s">
        <v>11</v>
      </c>
      <c r="E9" s="196">
        <v>2</v>
      </c>
      <c r="F9" s="196">
        <v>2</v>
      </c>
      <c r="G9" s="196" t="s">
        <v>20</v>
      </c>
      <c r="H9" s="196">
        <f t="shared" si="0"/>
        <v>4</v>
      </c>
      <c r="I9" s="196">
        <f t="shared" si="1"/>
        <v>4</v>
      </c>
      <c r="J9" s="154"/>
    </row>
    <row r="10" spans="2:13" ht="30" customHeight="1" x14ac:dyDescent="0.25">
      <c r="B10" s="84" t="s">
        <v>12</v>
      </c>
      <c r="C10" s="66" t="s">
        <v>22</v>
      </c>
      <c r="D10" s="84" t="s">
        <v>138</v>
      </c>
      <c r="E10" s="148" t="s">
        <v>139</v>
      </c>
      <c r="F10" s="149"/>
      <c r="G10" s="153" t="s">
        <v>15</v>
      </c>
      <c r="H10" s="153"/>
      <c r="I10" s="160" t="s">
        <v>236</v>
      </c>
      <c r="J10" s="160"/>
    </row>
    <row r="11" spans="2:13" ht="45" customHeight="1" x14ac:dyDescent="0.25">
      <c r="B11" s="155" t="s">
        <v>13</v>
      </c>
      <c r="C11" s="155"/>
      <c r="D11" s="155" t="s">
        <v>41</v>
      </c>
      <c r="E11" s="155"/>
      <c r="F11" s="84" t="s">
        <v>16</v>
      </c>
      <c r="G11" s="153" t="s">
        <v>17</v>
      </c>
      <c r="H11" s="153"/>
      <c r="I11" s="153" t="s">
        <v>18</v>
      </c>
      <c r="J11" s="153"/>
    </row>
    <row r="12" spans="2:13" s="32" customFormat="1" ht="116.25" customHeight="1" x14ac:dyDescent="0.25">
      <c r="B12" s="198" t="s">
        <v>242</v>
      </c>
      <c r="C12" s="199"/>
      <c r="D12" s="200" t="s">
        <v>243</v>
      </c>
      <c r="E12" s="200"/>
      <c r="F12" s="88"/>
      <c r="G12" s="158"/>
      <c r="H12" s="159"/>
      <c r="I12" s="158"/>
      <c r="J12" s="159"/>
    </row>
    <row r="14" spans="2:13" x14ac:dyDescent="0.25">
      <c r="B14" s="68" t="s">
        <v>140</v>
      </c>
    </row>
    <row r="15" spans="2:13" x14ac:dyDescent="0.25">
      <c r="B15" s="181"/>
      <c r="C15" s="182"/>
      <c r="D15" s="182"/>
      <c r="E15" s="182"/>
      <c r="F15" s="182"/>
      <c r="G15" s="182"/>
      <c r="H15" s="182"/>
      <c r="I15" s="182"/>
      <c r="J15" s="183"/>
    </row>
    <row r="16" spans="2:13"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7"/>
      <c r="C24" s="188"/>
      <c r="D24" s="188"/>
      <c r="E24" s="188"/>
      <c r="F24" s="188"/>
      <c r="G24" s="188"/>
      <c r="H24" s="188"/>
      <c r="I24" s="188"/>
      <c r="J24" s="189"/>
    </row>
  </sheetData>
  <mergeCells count="19">
    <mergeCell ref="B12:C12"/>
    <mergeCell ref="D12:E12"/>
    <mergeCell ref="G12:H12"/>
    <mergeCell ref="I12:J12"/>
    <mergeCell ref="B15:J24"/>
    <mergeCell ref="E10:F10"/>
    <mergeCell ref="G10:H10"/>
    <mergeCell ref="I10:J10"/>
    <mergeCell ref="B11:C11"/>
    <mergeCell ref="D11:E11"/>
    <mergeCell ref="G11:H11"/>
    <mergeCell ref="I11:J11"/>
    <mergeCell ref="B6:C9"/>
    <mergeCell ref="J7:J9"/>
    <mergeCell ref="B2:B3"/>
    <mergeCell ref="C2:C3"/>
    <mergeCell ref="E2:J2"/>
    <mergeCell ref="E3:J3"/>
    <mergeCell ref="F4:F5"/>
  </mergeCells>
  <pageMargins left="0.7" right="0.7" top="0.75" bottom="0.75" header="0.3" footer="0.3"/>
  <pageSetup paperSize="9" scale="52"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901F-BF63-4832-9EC5-FE94229C388D}">
  <sheetPr>
    <pageSetUpPr fitToPage="1"/>
  </sheetPr>
  <dimension ref="B2:M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53" t="s">
        <v>0</v>
      </c>
      <c r="C2" s="192" t="s">
        <v>231</v>
      </c>
      <c r="D2" s="87" t="s">
        <v>1</v>
      </c>
      <c r="E2" s="194" t="s">
        <v>244</v>
      </c>
      <c r="F2" s="194"/>
      <c r="G2" s="194"/>
      <c r="H2" s="194"/>
      <c r="I2" s="194"/>
      <c r="J2" s="194"/>
    </row>
    <row r="3" spans="2:13" ht="45" customHeight="1" x14ac:dyDescent="0.25">
      <c r="B3" s="153"/>
      <c r="C3" s="192"/>
      <c r="D3" s="87" t="s">
        <v>2</v>
      </c>
      <c r="E3" s="194" t="s">
        <v>245</v>
      </c>
      <c r="F3" s="194"/>
      <c r="G3" s="194"/>
      <c r="H3" s="194"/>
      <c r="I3" s="194"/>
      <c r="J3" s="194"/>
    </row>
    <row r="4" spans="2:13" ht="45" customHeight="1" x14ac:dyDescent="0.25">
      <c r="B4" s="84" t="s">
        <v>141</v>
      </c>
      <c r="C4" s="193">
        <v>42927</v>
      </c>
      <c r="D4" s="84" t="s">
        <v>3</v>
      </c>
      <c r="E4" s="195" t="s">
        <v>19</v>
      </c>
      <c r="F4" s="171" t="s">
        <v>109</v>
      </c>
      <c r="G4" s="87" t="s">
        <v>59</v>
      </c>
      <c r="H4" s="77" t="s">
        <v>61</v>
      </c>
      <c r="I4" s="84" t="s">
        <v>95</v>
      </c>
      <c r="J4" s="77" t="s">
        <v>61</v>
      </c>
    </row>
    <row r="5" spans="2:13" ht="45" customHeight="1" x14ac:dyDescent="0.25">
      <c r="B5" s="84" t="s">
        <v>142</v>
      </c>
      <c r="C5" s="82">
        <v>2264141</v>
      </c>
      <c r="D5" s="87" t="s">
        <v>143</v>
      </c>
      <c r="E5" s="195" t="s">
        <v>21</v>
      </c>
      <c r="F5" s="172"/>
      <c r="G5" s="81" t="s">
        <v>60</v>
      </c>
      <c r="H5" s="201">
        <v>2629</v>
      </c>
      <c r="I5" s="87" t="s">
        <v>96</v>
      </c>
      <c r="J5" s="201">
        <v>44702</v>
      </c>
    </row>
    <row r="6" spans="2:13" ht="30" customHeight="1" x14ac:dyDescent="0.25">
      <c r="B6" s="153" t="s">
        <v>14</v>
      </c>
      <c r="C6" s="153"/>
      <c r="D6" s="84"/>
      <c r="E6" s="84" t="s">
        <v>4</v>
      </c>
      <c r="F6" s="84" t="s">
        <v>69</v>
      </c>
      <c r="G6" s="84" t="s">
        <v>5</v>
      </c>
      <c r="H6" s="84" t="s">
        <v>6</v>
      </c>
      <c r="I6" s="84" t="s">
        <v>7</v>
      </c>
      <c r="J6" s="84" t="s">
        <v>8</v>
      </c>
    </row>
    <row r="7" spans="2:13" ht="30" customHeight="1" x14ac:dyDescent="0.25">
      <c r="B7" s="153"/>
      <c r="C7" s="153"/>
      <c r="D7" s="84" t="s">
        <v>9</v>
      </c>
      <c r="E7" s="196">
        <v>5</v>
      </c>
      <c r="F7" s="196">
        <v>5</v>
      </c>
      <c r="G7" s="196" t="s">
        <v>20</v>
      </c>
      <c r="H7" s="196">
        <f>E7*F7</f>
        <v>25</v>
      </c>
      <c r="I7" s="196">
        <f>IF(G7="Not Effective (x1)",E7*F7,IF(G7="Partially Effective (x0.8)",E7*F7*0.8, E7*F7*0.6))</f>
        <v>25</v>
      </c>
      <c r="J7" s="202" t="s">
        <v>247</v>
      </c>
      <c r="M7" s="49"/>
    </row>
    <row r="8" spans="2:13" ht="30" customHeight="1" x14ac:dyDescent="0.25">
      <c r="B8" s="153"/>
      <c r="C8" s="153"/>
      <c r="D8" s="84" t="s">
        <v>10</v>
      </c>
      <c r="E8" s="196" t="s">
        <v>61</v>
      </c>
      <c r="F8" s="196" t="s">
        <v>61</v>
      </c>
      <c r="G8" s="195" t="s">
        <v>25</v>
      </c>
      <c r="H8" s="196" t="e">
        <f t="shared" ref="H8:H9" si="0">E8*F8</f>
        <v>#VALUE!</v>
      </c>
      <c r="I8" s="196" t="e">
        <f t="shared" ref="I8:I9" si="1">IF(G8="Not Effective (x1)",E8*F8,IF(G8="Partially Effective (x0.8)",E8*F8*0.8, E8*F8*0.6))</f>
        <v>#VALUE!</v>
      </c>
      <c r="J8" s="202"/>
    </row>
    <row r="9" spans="2:13" ht="30" customHeight="1" x14ac:dyDescent="0.25">
      <c r="B9" s="153"/>
      <c r="C9" s="153"/>
      <c r="D9" s="84" t="s">
        <v>11</v>
      </c>
      <c r="E9" s="196">
        <v>5</v>
      </c>
      <c r="F9" s="196">
        <v>5</v>
      </c>
      <c r="G9" s="196" t="s">
        <v>20</v>
      </c>
      <c r="H9" s="196">
        <f t="shared" si="0"/>
        <v>25</v>
      </c>
      <c r="I9" s="196">
        <f t="shared" si="1"/>
        <v>25</v>
      </c>
      <c r="J9" s="202"/>
    </row>
    <row r="10" spans="2:13" ht="30" customHeight="1" x14ac:dyDescent="0.25">
      <c r="B10" s="84" t="s">
        <v>12</v>
      </c>
      <c r="C10" s="66" t="s">
        <v>22</v>
      </c>
      <c r="D10" s="84" t="s">
        <v>138</v>
      </c>
      <c r="E10" s="148" t="s">
        <v>139</v>
      </c>
      <c r="F10" s="149"/>
      <c r="G10" s="153" t="s">
        <v>15</v>
      </c>
      <c r="H10" s="153"/>
      <c r="I10" s="160" t="s">
        <v>236</v>
      </c>
      <c r="J10" s="160"/>
    </row>
    <row r="11" spans="2:13" ht="45" customHeight="1" x14ac:dyDescent="0.25">
      <c r="B11" s="155" t="s">
        <v>13</v>
      </c>
      <c r="C11" s="155"/>
      <c r="D11" s="155" t="s">
        <v>41</v>
      </c>
      <c r="E11" s="155"/>
      <c r="F11" s="84" t="s">
        <v>16</v>
      </c>
      <c r="G11" s="153" t="s">
        <v>17</v>
      </c>
      <c r="H11" s="153"/>
      <c r="I11" s="153" t="s">
        <v>18</v>
      </c>
      <c r="J11" s="153"/>
    </row>
    <row r="12" spans="2:13" s="32" customFormat="1" ht="75" customHeight="1" x14ac:dyDescent="0.25">
      <c r="B12" s="198" t="s">
        <v>237</v>
      </c>
      <c r="C12" s="199"/>
      <c r="D12" s="200" t="s">
        <v>246</v>
      </c>
      <c r="E12" s="200"/>
      <c r="F12" s="88"/>
      <c r="G12" s="158"/>
      <c r="H12" s="159"/>
      <c r="I12" s="158"/>
      <c r="J12" s="159"/>
    </row>
    <row r="14" spans="2:13" x14ac:dyDescent="0.25">
      <c r="B14" s="68" t="s">
        <v>140</v>
      </c>
    </row>
    <row r="15" spans="2:13" x14ac:dyDescent="0.25">
      <c r="B15" s="181"/>
      <c r="C15" s="182"/>
      <c r="D15" s="182"/>
      <c r="E15" s="182"/>
      <c r="F15" s="182"/>
      <c r="G15" s="182"/>
      <c r="H15" s="182"/>
      <c r="I15" s="182"/>
      <c r="J15" s="183"/>
    </row>
    <row r="16" spans="2:13" x14ac:dyDescent="0.25">
      <c r="B16" s="184"/>
      <c r="C16" s="185"/>
      <c r="D16" s="185"/>
      <c r="E16" s="185"/>
      <c r="F16" s="185"/>
      <c r="G16" s="185"/>
      <c r="H16" s="185"/>
      <c r="I16" s="185"/>
      <c r="J16" s="186"/>
    </row>
    <row r="17" spans="2:10" x14ac:dyDescent="0.25">
      <c r="B17" s="184"/>
      <c r="C17" s="185"/>
      <c r="D17" s="185"/>
      <c r="E17" s="185"/>
      <c r="F17" s="185"/>
      <c r="G17" s="185"/>
      <c r="H17" s="185"/>
      <c r="I17" s="185"/>
      <c r="J17" s="186"/>
    </row>
    <row r="18" spans="2:10" x14ac:dyDescent="0.25">
      <c r="B18" s="184"/>
      <c r="C18" s="185"/>
      <c r="D18" s="185"/>
      <c r="E18" s="185"/>
      <c r="F18" s="185"/>
      <c r="G18" s="185"/>
      <c r="H18" s="185"/>
      <c r="I18" s="185"/>
      <c r="J18" s="186"/>
    </row>
    <row r="19" spans="2:10" x14ac:dyDescent="0.25">
      <c r="B19" s="184"/>
      <c r="C19" s="185"/>
      <c r="D19" s="185"/>
      <c r="E19" s="185"/>
      <c r="F19" s="185"/>
      <c r="G19" s="185"/>
      <c r="H19" s="185"/>
      <c r="I19" s="185"/>
      <c r="J19" s="186"/>
    </row>
    <row r="20" spans="2:10" x14ac:dyDescent="0.25">
      <c r="B20" s="184"/>
      <c r="C20" s="185"/>
      <c r="D20" s="185"/>
      <c r="E20" s="185"/>
      <c r="F20" s="185"/>
      <c r="G20" s="185"/>
      <c r="H20" s="185"/>
      <c r="I20" s="185"/>
      <c r="J20" s="186"/>
    </row>
    <row r="21" spans="2:10" x14ac:dyDescent="0.25">
      <c r="B21" s="184"/>
      <c r="C21" s="185"/>
      <c r="D21" s="185"/>
      <c r="E21" s="185"/>
      <c r="F21" s="185"/>
      <c r="G21" s="185"/>
      <c r="H21" s="185"/>
      <c r="I21" s="185"/>
      <c r="J21" s="186"/>
    </row>
    <row r="22" spans="2:10" x14ac:dyDescent="0.25">
      <c r="B22" s="184"/>
      <c r="C22" s="185"/>
      <c r="D22" s="185"/>
      <c r="E22" s="185"/>
      <c r="F22" s="185"/>
      <c r="G22" s="185"/>
      <c r="H22" s="185"/>
      <c r="I22" s="185"/>
      <c r="J22" s="186"/>
    </row>
    <row r="23" spans="2:10" x14ac:dyDescent="0.25">
      <c r="B23" s="184"/>
      <c r="C23" s="185"/>
      <c r="D23" s="185"/>
      <c r="E23" s="185"/>
      <c r="F23" s="185"/>
      <c r="G23" s="185"/>
      <c r="H23" s="185"/>
      <c r="I23" s="185"/>
      <c r="J23" s="186"/>
    </row>
    <row r="24" spans="2:10" x14ac:dyDescent="0.25">
      <c r="B24" s="187"/>
      <c r="C24" s="188"/>
      <c r="D24" s="188"/>
      <c r="E24" s="188"/>
      <c r="F24" s="188"/>
      <c r="G24" s="188"/>
      <c r="H24" s="188"/>
      <c r="I24" s="188"/>
      <c r="J24" s="189"/>
    </row>
  </sheetData>
  <mergeCells count="19">
    <mergeCell ref="B12:C12"/>
    <mergeCell ref="D12:E12"/>
    <mergeCell ref="G12:H12"/>
    <mergeCell ref="I12:J12"/>
    <mergeCell ref="B15:J24"/>
    <mergeCell ref="E10:F10"/>
    <mergeCell ref="G10:H10"/>
    <mergeCell ref="I10:J10"/>
    <mergeCell ref="B11:C11"/>
    <mergeCell ref="D11:E11"/>
    <mergeCell ref="G11:H11"/>
    <mergeCell ref="I11:J11"/>
    <mergeCell ref="B6:C9"/>
    <mergeCell ref="J7:J9"/>
    <mergeCell ref="B2:B3"/>
    <mergeCell ref="C2:C3"/>
    <mergeCell ref="E2:J2"/>
    <mergeCell ref="E3:J3"/>
    <mergeCell ref="F4:F5"/>
  </mergeCells>
  <pageMargins left="0.7" right="0.7" top="0.75" bottom="0.75" header="0.3" footer="0.3"/>
  <pageSetup paperSize="9" scale="5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2"/>
  <sheetViews>
    <sheetView zoomScale="85" zoomScaleNormal="85" workbookViewId="0">
      <pane ySplit="1" topLeftCell="A8" activePane="bottomLeft" state="frozen"/>
      <selection pane="bottomLeft" activeCell="C17" sqref="C17"/>
    </sheetView>
  </sheetViews>
  <sheetFormatPr defaultRowHeight="15" x14ac:dyDescent="0.25"/>
  <cols>
    <col min="1" max="1" width="13.28515625" style="6" customWidth="1"/>
    <col min="2" max="2" width="25" style="6" customWidth="1"/>
    <col min="3" max="4" width="16.28515625" style="6" customWidth="1"/>
    <col min="5" max="5" width="16.140625" style="6" customWidth="1"/>
    <col min="6" max="7" width="10.28515625" style="6" customWidth="1"/>
    <col min="8" max="11" width="17.85546875" style="6" customWidth="1"/>
    <col min="12" max="13" width="16.28515625" style="6" customWidth="1"/>
    <col min="14" max="14" width="16.140625" style="6" customWidth="1"/>
    <col min="15" max="16" width="10.28515625" style="6" customWidth="1"/>
    <col min="17" max="17" width="11.42578125" style="6" customWidth="1"/>
    <col min="18" max="18" width="12.5703125" style="6" customWidth="1"/>
    <col min="19" max="19" width="12" style="6" customWidth="1"/>
    <col min="20" max="16384" width="9.140625" style="6"/>
  </cols>
  <sheetData>
    <row r="1" spans="1:19" ht="75.75" thickBot="1" x14ac:dyDescent="0.3">
      <c r="A1" s="50" t="s">
        <v>54</v>
      </c>
      <c r="B1" s="5" t="s">
        <v>55</v>
      </c>
      <c r="C1" s="100" t="s">
        <v>63</v>
      </c>
      <c r="D1" s="4" t="s">
        <v>161</v>
      </c>
      <c r="E1" s="4" t="s">
        <v>97</v>
      </c>
      <c r="F1" s="4" t="s">
        <v>101</v>
      </c>
      <c r="G1" s="4" t="s">
        <v>102</v>
      </c>
      <c r="H1" s="4" t="s">
        <v>104</v>
      </c>
      <c r="I1" s="4" t="s">
        <v>103</v>
      </c>
      <c r="J1" s="4" t="s">
        <v>105</v>
      </c>
      <c r="K1" s="5" t="s">
        <v>106</v>
      </c>
      <c r="L1" s="100" t="s">
        <v>91</v>
      </c>
      <c r="M1" s="4" t="s">
        <v>162</v>
      </c>
      <c r="N1" s="4" t="s">
        <v>98</v>
      </c>
      <c r="O1" s="4" t="s">
        <v>99</v>
      </c>
      <c r="P1" s="4" t="s">
        <v>100</v>
      </c>
      <c r="Q1" s="4" t="s">
        <v>12</v>
      </c>
      <c r="R1" s="4" t="s">
        <v>138</v>
      </c>
      <c r="S1" s="5" t="s">
        <v>8</v>
      </c>
    </row>
    <row r="2" spans="1:19" ht="30" x14ac:dyDescent="0.25">
      <c r="A2" s="93" t="s">
        <v>166</v>
      </c>
      <c r="B2" s="94" t="str">
        <f>'001-Theft of Gas'!E2</f>
        <v>Theft of Gas</v>
      </c>
      <c r="C2" s="95">
        <f>'001-Theft of Gas'!E7</f>
        <v>5</v>
      </c>
      <c r="D2" s="96">
        <f>'001-Theft of Gas'!F7</f>
        <v>5</v>
      </c>
      <c r="E2" s="96" t="str">
        <f>'001-Theft of Gas'!G7</f>
        <v>Not Effective (x1)</v>
      </c>
      <c r="F2" s="96">
        <f>'001-Theft of Gas'!H7</f>
        <v>25</v>
      </c>
      <c r="G2" s="96">
        <f>'001-Theft of Gas'!I7</f>
        <v>25</v>
      </c>
      <c r="H2" s="97">
        <f>'001-Theft of Gas'!J4</f>
        <v>42218</v>
      </c>
      <c r="I2" s="97">
        <f>'001-Theft of Gas'!J5</f>
        <v>43046</v>
      </c>
      <c r="J2" s="97">
        <f>'001-Theft of Gas'!H4</f>
        <v>2483</v>
      </c>
      <c r="K2" s="98">
        <f>'001-Theft of Gas'!H5</f>
        <v>2532</v>
      </c>
      <c r="L2" s="95">
        <f>'001-Theft of Gas'!E8</f>
        <v>5</v>
      </c>
      <c r="M2" s="96">
        <f>'001-Theft of Gas'!F8</f>
        <v>4</v>
      </c>
      <c r="N2" s="96" t="str">
        <f>'001-Theft of Gas'!G8</f>
        <v>Partially Effective (x0.8)</v>
      </c>
      <c r="O2" s="96">
        <f>'001-Theft of Gas'!H8</f>
        <v>20</v>
      </c>
      <c r="P2" s="96">
        <f>'001-Theft of Gas'!I8</f>
        <v>16</v>
      </c>
      <c r="Q2" s="99" t="s">
        <v>61</v>
      </c>
      <c r="R2" s="97" t="str">
        <f>'001-Theft of Gas'!E10</f>
        <v>Shipper Performance</v>
      </c>
      <c r="S2" s="98" t="str">
        <f>'001-Theft of Gas'!J7</f>
        <v>Reviewed on 10/10/17</v>
      </c>
    </row>
    <row r="3" spans="1:19" ht="30" x14ac:dyDescent="0.25">
      <c r="A3" s="43" t="s">
        <v>167</v>
      </c>
      <c r="B3" s="45" t="str">
        <f>'002 - Use of the AQ Corrections'!E2</f>
        <v>Use of the AQ Correction Process</v>
      </c>
      <c r="C3" s="91">
        <f>'002 - Use of the AQ Corrections'!E7</f>
        <v>5</v>
      </c>
      <c r="D3" s="89">
        <f>'002 - Use of the AQ Corrections'!F7</f>
        <v>5</v>
      </c>
      <c r="E3" s="89" t="str">
        <f>'002 - Use of the AQ Corrections'!G7</f>
        <v>Not Effective (x1)</v>
      </c>
      <c r="F3" s="89">
        <f>'002 - Use of the AQ Corrections'!H7</f>
        <v>25</v>
      </c>
      <c r="G3" s="89">
        <f>'002 - Use of the AQ Corrections'!I7</f>
        <v>25</v>
      </c>
      <c r="H3" s="8">
        <f>'002 - Use of the AQ Corrections'!J4</f>
        <v>32218</v>
      </c>
      <c r="I3" s="8">
        <f>'002 - Use of the AQ Corrections'!J5</f>
        <v>32286</v>
      </c>
      <c r="J3" s="8">
        <f>'002 - Use of the AQ Corrections'!H4</f>
        <v>1895</v>
      </c>
      <c r="K3" s="44">
        <f>'002 - Use of the AQ Corrections'!H5</f>
        <v>1899</v>
      </c>
      <c r="L3" s="92">
        <f>'002 - Use of the AQ Corrections'!E8</f>
        <v>3</v>
      </c>
      <c r="M3" s="7">
        <f>'002 - Use of the AQ Corrections'!F8</f>
        <v>5</v>
      </c>
      <c r="N3" s="8" t="str">
        <f>'002 - Use of the AQ Corrections'!G8</f>
        <v>Partially Effective (x0.8)</v>
      </c>
      <c r="O3" s="89">
        <f>'002 - Use of the AQ Corrections'!H8</f>
        <v>15</v>
      </c>
      <c r="P3" s="89">
        <f>'002 - Use of the AQ Corrections'!I8</f>
        <v>12</v>
      </c>
      <c r="Q3" s="47" t="s">
        <v>61</v>
      </c>
      <c r="R3" s="8" t="str">
        <f>'002 - Use of the AQ Corrections'!E10</f>
        <v>Shipper Performance</v>
      </c>
      <c r="S3" s="44" t="str">
        <f>'002 - Use of the AQ Corrections'!J7</f>
        <v>Reviewed on 10/10/17</v>
      </c>
    </row>
    <row r="4" spans="1:19" ht="45" x14ac:dyDescent="0.25">
      <c r="A4" s="43" t="s">
        <v>168</v>
      </c>
      <c r="B4" s="45" t="str">
        <f>'003 - Estimated readings'!E2</f>
        <v>Estimated reads used for daily metered sites (Product Class 1 and 2)</v>
      </c>
      <c r="C4" s="91">
        <f>'003 - Estimated readings'!E7</f>
        <v>5</v>
      </c>
      <c r="D4" s="89">
        <f>'003 - Estimated readings'!F7</f>
        <v>4</v>
      </c>
      <c r="E4" s="89" t="str">
        <f>'003 - Estimated readings'!G7</f>
        <v>Not Effective (x1)</v>
      </c>
      <c r="F4" s="89">
        <f>'003 - Estimated readings'!H7</f>
        <v>20</v>
      </c>
      <c r="G4" s="89">
        <f>'003 - Estimated readings'!I7</f>
        <v>20</v>
      </c>
      <c r="H4" s="8">
        <f>'003 - Estimated readings'!J4</f>
        <v>23555</v>
      </c>
      <c r="I4" s="8">
        <f>'003 - Estimated readings'!J5</f>
        <v>47</v>
      </c>
      <c r="J4" s="8">
        <f>'003 - Estimated readings'!H4</f>
        <v>1386</v>
      </c>
      <c r="K4" s="44">
        <f>'003 - Estimated readings'!H5</f>
        <v>3</v>
      </c>
      <c r="L4" s="92">
        <f>'003 - Estimated readings'!E8</f>
        <v>5</v>
      </c>
      <c r="M4" s="7">
        <f>'003 - Estimated readings'!F8</f>
        <v>3</v>
      </c>
      <c r="N4" s="8" t="str">
        <f>'003 - Estimated readings'!G8</f>
        <v>Partially Effective (x0.8)</v>
      </c>
      <c r="O4" s="89">
        <f>'003 - Estimated readings'!H8</f>
        <v>15</v>
      </c>
      <c r="P4" s="89">
        <f>'003 - Estimated readings'!I8</f>
        <v>12</v>
      </c>
      <c r="Q4" s="47" t="s">
        <v>61</v>
      </c>
      <c r="R4" s="89" t="str">
        <f>'003 - Estimated readings'!E10</f>
        <v>Shipper Performance</v>
      </c>
      <c r="S4" s="45" t="str">
        <f>'003 - Estimated readings'!J7</f>
        <v>Reviewed on 10/10/17</v>
      </c>
    </row>
    <row r="5" spans="1:19" ht="30" x14ac:dyDescent="0.25">
      <c r="A5" s="43" t="s">
        <v>169</v>
      </c>
      <c r="B5" s="45" t="str">
        <f>'004 - LDZ Offtake measure error'!E2</f>
        <v>Identified LDZ Offtake Measurement Errors</v>
      </c>
      <c r="C5" s="91">
        <f>'004 - LDZ Offtake measure error'!E7</f>
        <v>5</v>
      </c>
      <c r="D5" s="89">
        <f>'004 - LDZ Offtake measure error'!F7</f>
        <v>3</v>
      </c>
      <c r="E5" s="89" t="str">
        <f>'004 - LDZ Offtake measure error'!G7</f>
        <v>Partially Effective (x0.8)</v>
      </c>
      <c r="F5" s="89">
        <f>'004 - LDZ Offtake measure error'!H7</f>
        <v>15</v>
      </c>
      <c r="G5" s="89">
        <f>'004 - LDZ Offtake measure error'!I7</f>
        <v>12</v>
      </c>
      <c r="H5" s="8">
        <f>'004 - LDZ Offtake measure error'!J4</f>
        <v>21152</v>
      </c>
      <c r="I5" s="8" t="str">
        <f>'004 - LDZ Offtake measure error'!J5</f>
        <v>-</v>
      </c>
      <c r="J5" s="8">
        <f>'004 - LDZ Offtake measure error'!H4</f>
        <v>1244</v>
      </c>
      <c r="K5" s="44" t="str">
        <f>'004 - LDZ Offtake measure error'!H5</f>
        <v>-</v>
      </c>
      <c r="L5" s="92">
        <f>'004 - LDZ Offtake measure error'!E8</f>
        <v>4</v>
      </c>
      <c r="M5" s="7">
        <f>'004 - LDZ Offtake measure error'!F8</f>
        <v>3</v>
      </c>
      <c r="N5" s="89" t="str">
        <f>'004 - LDZ Offtake measure error'!G8</f>
        <v>Partially Effective (x0.8)</v>
      </c>
      <c r="O5" s="89">
        <f>'004 - LDZ Offtake measure error'!H8</f>
        <v>12</v>
      </c>
      <c r="P5" s="89">
        <f>'004 - LDZ Offtake measure error'!I8</f>
        <v>9.6000000000000014</v>
      </c>
      <c r="Q5" s="90" t="s">
        <v>172</v>
      </c>
      <c r="R5" s="46" t="str">
        <f>'004 - LDZ Offtake measure error'!E10</f>
        <v>Transporter Performance</v>
      </c>
      <c r="S5" s="45" t="str">
        <f>'004 - LDZ Offtake measure error'!J7</f>
        <v>Reviewed on 10/10/17</v>
      </c>
    </row>
    <row r="6" spans="1:19" ht="45" x14ac:dyDescent="0.25">
      <c r="A6" s="43" t="s">
        <v>170</v>
      </c>
      <c r="B6" s="45" t="str">
        <f>'005 - Incorrect asset data'!E2</f>
        <v>Incorrect or missing asset data on the Supply Point Register</v>
      </c>
      <c r="C6" s="91">
        <f>'005 - Incorrect asset data'!E7</f>
        <v>4</v>
      </c>
      <c r="D6" s="89">
        <f>'005 - Incorrect asset data'!F7</f>
        <v>4</v>
      </c>
      <c r="E6" s="89" t="str">
        <f>'005 - Incorrect asset data'!G7</f>
        <v>Not Effective (x1)</v>
      </c>
      <c r="F6" s="89">
        <f>'005 - Incorrect asset data'!H7</f>
        <v>16</v>
      </c>
      <c r="G6" s="89">
        <f>'005 - Incorrect asset data'!I7</f>
        <v>16</v>
      </c>
      <c r="H6" s="8">
        <f>'005 - Incorrect asset data'!J4</f>
        <v>13987</v>
      </c>
      <c r="I6" s="8">
        <f>'005 - Incorrect asset data'!J5</f>
        <v>14073</v>
      </c>
      <c r="J6" s="8">
        <f>'005 - Incorrect asset data'!H4</f>
        <v>823</v>
      </c>
      <c r="K6" s="44">
        <f>'005 - Incorrect asset data'!H5</f>
        <v>828</v>
      </c>
      <c r="L6" s="92">
        <f>'005 - Incorrect asset data'!E8</f>
        <v>4</v>
      </c>
      <c r="M6" s="7">
        <f>'005 - Incorrect asset data'!F8</f>
        <v>4</v>
      </c>
      <c r="N6" s="89" t="str">
        <f>'005 - Incorrect asset data'!G8</f>
        <v>Partially Effective (x0.8)</v>
      </c>
      <c r="O6" s="89">
        <f>'005 - Incorrect asset data'!H8</f>
        <v>16</v>
      </c>
      <c r="P6" s="89">
        <f>'005 - Incorrect asset data'!I8</f>
        <v>12.8</v>
      </c>
      <c r="Q6" s="47" t="s">
        <v>61</v>
      </c>
      <c r="R6" s="89" t="str">
        <f>'005 - Incorrect asset data'!E10</f>
        <v>Shipper Performance</v>
      </c>
      <c r="S6" s="45" t="str">
        <f>'005 - Incorrect asset data'!J7</f>
        <v>Reviewed on 10/10/17</v>
      </c>
    </row>
    <row r="7" spans="1:19" ht="45" x14ac:dyDescent="0.25">
      <c r="A7" s="43" t="s">
        <v>171</v>
      </c>
      <c r="B7" s="45" t="str">
        <f>'006 - Site WAR for EUC 3-8'!E2</f>
        <v>Use of Winter Annual Ratio (WAR) for End User Category (EUC) 03-08</v>
      </c>
      <c r="C7" s="91">
        <f>'006 - Site WAR for EUC 3-8'!E7</f>
        <v>4</v>
      </c>
      <c r="D7" s="89">
        <f>'006 - Site WAR for EUC 3-8'!F7</f>
        <v>4</v>
      </c>
      <c r="E7" s="89" t="str">
        <f>'006 - Site WAR for EUC 3-8'!G7</f>
        <v>Not Effective (x1)</v>
      </c>
      <c r="F7" s="89">
        <f>'006 - Site WAR for EUC 3-8'!H7</f>
        <v>16</v>
      </c>
      <c r="G7" s="89">
        <f>'006 - Site WAR for EUC 3-8'!I7</f>
        <v>16</v>
      </c>
      <c r="H7" s="8">
        <f>'006 - Site WAR for EUC 3-8'!J4</f>
        <v>8908</v>
      </c>
      <c r="I7" s="8" t="str">
        <f>'006 - Site WAR for EUC 3-8'!J5</f>
        <v>-</v>
      </c>
      <c r="J7" s="8">
        <f>'006 - Site WAR for EUC 3-8'!H4</f>
        <v>524</v>
      </c>
      <c r="K7" s="44" t="str">
        <f>'006 - Site WAR for EUC 3-8'!H5</f>
        <v>-</v>
      </c>
      <c r="L7" s="92">
        <f>'006 - Site WAR for EUC 3-8'!E8</f>
        <v>4</v>
      </c>
      <c r="M7" s="7">
        <f>'006 - Site WAR for EUC 3-8'!F8</f>
        <v>4</v>
      </c>
      <c r="N7" s="89" t="str">
        <f>'006 - Site WAR for EUC 3-8'!G8</f>
        <v>Partially Effective (x0.8)</v>
      </c>
      <c r="O7" s="89">
        <f>'006 - Site WAR for EUC 3-8'!H8</f>
        <v>16</v>
      </c>
      <c r="P7" s="89">
        <f>'006 - Site WAR for EUC 3-8'!I8</f>
        <v>12.8</v>
      </c>
      <c r="Q7" s="47" t="s">
        <v>61</v>
      </c>
      <c r="R7" s="89" t="str">
        <f>'006 - Site WAR for EUC 3-8'!E10</f>
        <v>Shipper Performance</v>
      </c>
      <c r="S7" s="45" t="str">
        <f>'006 - Site WAR for EUC 3-8'!J7</f>
        <v>Reviewed on 10/10/17</v>
      </c>
    </row>
    <row r="8" spans="1:19" ht="30" x14ac:dyDescent="0.25">
      <c r="A8" s="43" t="s">
        <v>172</v>
      </c>
      <c r="B8" s="45" t="str">
        <f>'007 - Undetected LDZ errors'!E2</f>
        <v>Undetected LDZ Offtake Measurement Errors</v>
      </c>
      <c r="C8" s="91">
        <f>'007 - Undetected LDZ errors'!E7</f>
        <v>3</v>
      </c>
      <c r="D8" s="89">
        <f>'007 - Undetected LDZ errors'!F7</f>
        <v>2</v>
      </c>
      <c r="E8" s="89" t="str">
        <f>'007 - Undetected LDZ errors'!G7</f>
        <v>Not Effective (x1)</v>
      </c>
      <c r="F8" s="89">
        <f>'007 - Undetected LDZ errors'!H7</f>
        <v>6</v>
      </c>
      <c r="G8" s="89">
        <f>'007 - Undetected LDZ errors'!I7</f>
        <v>6</v>
      </c>
      <c r="H8" s="8">
        <f>'007 - Undetected LDZ errors'!J4</f>
        <v>7051</v>
      </c>
      <c r="I8" s="8">
        <f>'007 - Undetected LDZ errors'!J5</f>
        <v>7051</v>
      </c>
      <c r="J8" s="8">
        <f>'007 - Undetected LDZ errors'!H4</f>
        <v>415</v>
      </c>
      <c r="K8" s="44">
        <f>'007 - Undetected LDZ errors'!H5</f>
        <v>415</v>
      </c>
      <c r="L8" s="92">
        <f>'007 - Undetected LDZ errors'!E8</f>
        <v>3</v>
      </c>
      <c r="M8" s="7">
        <f>'007 - Undetected LDZ errors'!F8</f>
        <v>2</v>
      </c>
      <c r="N8" s="89" t="str">
        <f>'007 - Undetected LDZ errors'!G8</f>
        <v>Partially Effective (x0.8)</v>
      </c>
      <c r="O8" s="89">
        <f>'007 - Undetected LDZ errors'!H8</f>
        <v>6</v>
      </c>
      <c r="P8" s="89">
        <f>'007 - Undetected LDZ errors'!I8</f>
        <v>4.8000000000000007</v>
      </c>
      <c r="Q8" s="90" t="s">
        <v>169</v>
      </c>
      <c r="R8" s="46" t="str">
        <f>'007 - Undetected LDZ errors'!E10</f>
        <v>Transporter Performance</v>
      </c>
      <c r="S8" s="45" t="str">
        <f>'007 - Undetected LDZ errors'!J7</f>
        <v>Reviewed on 10/10/17</v>
      </c>
    </row>
    <row r="9" spans="1:19" ht="45" x14ac:dyDescent="0.25">
      <c r="A9" s="43" t="s">
        <v>173</v>
      </c>
      <c r="B9" s="45" t="str">
        <f>'008 - Unregistered Sites'!E2</f>
        <v>Unregistered Sites</v>
      </c>
      <c r="C9" s="91">
        <f>'008 - Unregistered Sites'!E7</f>
        <v>2</v>
      </c>
      <c r="D9" s="89">
        <f>'008 - Unregistered Sites'!F7</f>
        <v>4</v>
      </c>
      <c r="E9" s="89" t="str">
        <f>'008 - Unregistered Sites'!G7</f>
        <v>Not Effective (x1)</v>
      </c>
      <c r="F9" s="89">
        <f>'008 - Unregistered Sites'!H7</f>
        <v>8</v>
      </c>
      <c r="G9" s="89">
        <f>'008 - Unregistered Sites'!I7</f>
        <v>8</v>
      </c>
      <c r="H9" s="8">
        <f>'008 - Unregistered Sites'!J4</f>
        <v>2481</v>
      </c>
      <c r="I9" s="8">
        <f>'008 - Unregistered Sites'!J5</f>
        <v>621</v>
      </c>
      <c r="J9" s="8">
        <f>'008 - Unregistered Sites'!H4</f>
        <v>137</v>
      </c>
      <c r="K9" s="44" t="str">
        <f>'008 - Unregistered Sites'!H5</f>
        <v>-</v>
      </c>
      <c r="L9" s="92">
        <f>'008 - Unregistered Sites'!E8</f>
        <v>2</v>
      </c>
      <c r="M9" s="7">
        <f>'008 - Unregistered Sites'!F8</f>
        <v>3</v>
      </c>
      <c r="N9" s="89" t="str">
        <f>'008 - Unregistered Sites'!G8</f>
        <v>Partially Effective (x0.8)</v>
      </c>
      <c r="O9" s="89">
        <f>'008 - Unregistered Sites'!H8</f>
        <v>6</v>
      </c>
      <c r="P9" s="89">
        <f>'008 - Unregistered Sites'!I8</f>
        <v>4.8000000000000007</v>
      </c>
      <c r="Q9" s="47" t="s">
        <v>61</v>
      </c>
      <c r="R9" s="47" t="str">
        <f>'008 - Unregistered Sites'!E10</f>
        <v>Shipper and Transporter Performance</v>
      </c>
      <c r="S9" s="48" t="str">
        <f>'008 - Unregistered Sites'!J7</f>
        <v>Reviewed on 10/10/17</v>
      </c>
    </row>
    <row r="10" spans="1:19" ht="45" x14ac:dyDescent="0.25">
      <c r="A10" s="43" t="s">
        <v>174</v>
      </c>
      <c r="B10" s="45" t="str">
        <f>'009 - Shipperless Sites'!E2</f>
        <v>Shipperless Sites</v>
      </c>
      <c r="C10" s="91">
        <f>'009 - Shipperless Sites'!E7</f>
        <v>2</v>
      </c>
      <c r="D10" s="89">
        <f>'009 - Shipperless Sites'!F7</f>
        <v>3</v>
      </c>
      <c r="E10" s="89" t="str">
        <f>'009 - Shipperless Sites'!G7</f>
        <v>Partially Effective (x0.8)</v>
      </c>
      <c r="F10" s="89">
        <f>'009 - Shipperless Sites'!H7</f>
        <v>6</v>
      </c>
      <c r="G10" s="89">
        <f>'009 - Shipperless Sites'!I7</f>
        <v>4.8000000000000007</v>
      </c>
      <c r="H10" s="8">
        <f>'009 - Shipperless Sites'!J4</f>
        <v>2326</v>
      </c>
      <c r="I10" s="8" t="str">
        <f>'009 - Shipperless Sites'!J5</f>
        <v>-</v>
      </c>
      <c r="J10" s="8">
        <f>'009 - Shipperless Sites'!H4</f>
        <v>146</v>
      </c>
      <c r="K10" s="44">
        <f>'009 - Shipperless Sites'!H5</f>
        <v>37</v>
      </c>
      <c r="L10" s="92">
        <f>'009 - Shipperless Sites'!E8</f>
        <v>2</v>
      </c>
      <c r="M10" s="7">
        <f>'009 - Shipperless Sites'!F8</f>
        <v>2</v>
      </c>
      <c r="N10" s="89" t="str">
        <f>'009 - Shipperless Sites'!G8</f>
        <v>Partially Effective (x0.8)</v>
      </c>
      <c r="O10" s="89">
        <f>'009 - Shipperless Sites'!H8</f>
        <v>4</v>
      </c>
      <c r="P10" s="89">
        <f>'009 - Shipperless Sites'!I8</f>
        <v>3.2</v>
      </c>
      <c r="Q10" s="47" t="s">
        <v>61</v>
      </c>
      <c r="R10" s="47" t="str">
        <f>'009 - Shipperless Sites'!E10</f>
        <v>Shipper and Transporter Performance</v>
      </c>
      <c r="S10" s="48" t="str">
        <f>'009 - Shipperless Sites'!J7</f>
        <v>Reviewed on 10/10/17</v>
      </c>
    </row>
    <row r="11" spans="1:19" ht="45" customHeight="1" x14ac:dyDescent="0.25">
      <c r="A11" s="43" t="s">
        <v>175</v>
      </c>
      <c r="B11" s="45" t="str">
        <f>'010 - Readings fail validation'!E2</f>
        <v>Meter readings fail validation (Product Class 3 and 4)</v>
      </c>
      <c r="C11" s="91">
        <f>'010 - Readings fail validation'!E7</f>
        <v>2</v>
      </c>
      <c r="D11" s="89">
        <f>'010 - Readings fail validation'!F7</f>
        <v>4</v>
      </c>
      <c r="E11" s="89" t="str">
        <f>'010 - Readings fail validation'!G7</f>
        <v>Not Effective (x1)</v>
      </c>
      <c r="F11" s="89">
        <f>'010 - Readings fail validation'!H7</f>
        <v>8</v>
      </c>
      <c r="G11" s="89">
        <f>'010 - Readings fail validation'!I7</f>
        <v>8</v>
      </c>
      <c r="H11" s="8">
        <f>'010 - Readings fail validation'!J4</f>
        <v>1439</v>
      </c>
      <c r="I11" s="8" t="str">
        <f>'010 - Readings fail validation'!J5</f>
        <v>-</v>
      </c>
      <c r="J11" s="8">
        <f>'010 - Readings fail validation'!H4</f>
        <v>85</v>
      </c>
      <c r="K11" s="44" t="str">
        <f>'010 - Readings fail validation'!H5</f>
        <v>-</v>
      </c>
      <c r="L11" s="92">
        <f>'010 - Readings fail validation'!E8</f>
        <v>2</v>
      </c>
      <c r="M11" s="7">
        <f>'010 - Readings fail validation'!F8</f>
        <v>3</v>
      </c>
      <c r="N11" s="89" t="str">
        <f>'010 - Readings fail validation'!G8</f>
        <v>Effective (x0.6)</v>
      </c>
      <c r="O11" s="89">
        <f>'010 - Readings fail validation'!H8</f>
        <v>6</v>
      </c>
      <c r="P11" s="89">
        <f>'010 - Readings fail validation'!I8</f>
        <v>3.5999999999999996</v>
      </c>
      <c r="Q11" s="47" t="s">
        <v>61</v>
      </c>
      <c r="R11" s="47" t="str">
        <f>'010 - Readings fail validation'!E10</f>
        <v>Shipper Performance</v>
      </c>
      <c r="S11" s="48" t="str">
        <f>'010 - Readings fail validation'!J7</f>
        <v>Reviewed on 10/10/17</v>
      </c>
    </row>
    <row r="12" spans="1:19" ht="30" x14ac:dyDescent="0.25">
      <c r="A12" s="43" t="s">
        <v>176</v>
      </c>
      <c r="B12" s="45" t="str">
        <f>'011 - Late Check Reads'!E2</f>
        <v>Late check reads on meters that derive a read</v>
      </c>
      <c r="C12" s="91">
        <f>'011 - Late Check Reads'!E7</f>
        <v>2</v>
      </c>
      <c r="D12" s="89">
        <f>'011 - Late Check Reads'!F7</f>
        <v>4</v>
      </c>
      <c r="E12" s="89" t="str">
        <f>'011 - Late Check Reads'!G7</f>
        <v>Not Effective (x1)</v>
      </c>
      <c r="F12" s="89">
        <f>'011 - Late Check Reads'!H7</f>
        <v>8</v>
      </c>
      <c r="G12" s="89">
        <f>'011 - Late Check Reads'!I7</f>
        <v>8</v>
      </c>
      <c r="H12" s="8">
        <f>'011 - Late Check Reads'!J4</f>
        <v>1437</v>
      </c>
      <c r="I12" s="8">
        <f>'011 - Late Check Reads'!J5</f>
        <v>467</v>
      </c>
      <c r="J12" s="8">
        <f>'011 - Late Check Reads'!H4</f>
        <v>85</v>
      </c>
      <c r="K12" s="44">
        <f>'011 - Late Check Reads'!H5</f>
        <v>27</v>
      </c>
      <c r="L12" s="92">
        <f>'011 - Late Check Reads'!E8</f>
        <v>2</v>
      </c>
      <c r="M12" s="7">
        <f>'011 - Late Check Reads'!F8</f>
        <v>3</v>
      </c>
      <c r="N12" s="89" t="str">
        <f>'011 - Late Check Reads'!G8</f>
        <v>Partially Effective (x0.8)</v>
      </c>
      <c r="O12" s="89">
        <f>'011 - Late Check Reads'!H8</f>
        <v>6</v>
      </c>
      <c r="P12" s="89">
        <f>'011 - Late Check Reads'!I8</f>
        <v>4.8000000000000007</v>
      </c>
      <c r="Q12" s="47" t="s">
        <v>61</v>
      </c>
      <c r="R12" s="89" t="str">
        <f>'011 - Late Check Reads'!E10</f>
        <v>Shipper Performance</v>
      </c>
      <c r="S12" s="45" t="str">
        <f>'011 - Late Check Reads'!J7</f>
        <v>Reviewed on 10/10/17</v>
      </c>
    </row>
    <row r="13" spans="1:19" ht="45" x14ac:dyDescent="0.25">
      <c r="A13" s="43" t="s">
        <v>177</v>
      </c>
      <c r="B13" s="45" t="str">
        <f>'012 - Meter read submission PC4'!E2</f>
        <v>Meter read submission frequency for Product Class 4 meter points</v>
      </c>
      <c r="C13" s="91">
        <f>'012 - Meter read submission PC4'!E7</f>
        <v>2</v>
      </c>
      <c r="D13" s="89">
        <f>'012 - Meter read submission PC4'!F7</f>
        <v>4</v>
      </c>
      <c r="E13" s="89" t="str">
        <f>'012 - Meter read submission PC4'!G7</f>
        <v>Not Effective (x1)</v>
      </c>
      <c r="F13" s="89">
        <f>'012 - Meter read submission PC4'!H7</f>
        <v>8</v>
      </c>
      <c r="G13" s="89">
        <f>'012 - Meter read submission PC4'!I7</f>
        <v>8</v>
      </c>
      <c r="H13" s="8">
        <f>'012 - Meter read submission PC4'!J4</f>
        <v>1350</v>
      </c>
      <c r="I13" s="8" t="str">
        <f>'012 - Meter read submission PC4'!J5</f>
        <v>-</v>
      </c>
      <c r="J13" s="8">
        <f>'012 - Meter read submission PC4'!H4</f>
        <v>79</v>
      </c>
      <c r="K13" s="44" t="str">
        <f>'012 - Meter read submission PC4'!H5</f>
        <v>-</v>
      </c>
      <c r="L13" s="92">
        <f>'012 - Meter read submission PC4'!E8</f>
        <v>2</v>
      </c>
      <c r="M13" s="7">
        <f>'012 - Meter read submission PC4'!F8</f>
        <v>3</v>
      </c>
      <c r="N13" s="89" t="str">
        <f>'012 - Meter read submission PC4'!G8</f>
        <v>Partially Effective (x0.8)</v>
      </c>
      <c r="O13" s="89">
        <f>'012 - Meter read submission PC4'!H8</f>
        <v>6</v>
      </c>
      <c r="P13" s="89">
        <f>'012 - Meter read submission PC4'!I8</f>
        <v>4.8000000000000007</v>
      </c>
      <c r="Q13" s="47" t="s">
        <v>61</v>
      </c>
      <c r="R13" s="89" t="str">
        <f>'012 - Meter read submission PC4'!E10</f>
        <v>Shipper Performance</v>
      </c>
      <c r="S13" s="45" t="str">
        <f>'012 - Meter read submission PC4'!J7</f>
        <v>Reviewed on 10/10/17</v>
      </c>
    </row>
    <row r="14" spans="1:19" ht="30" x14ac:dyDescent="0.25">
      <c r="A14" s="43" t="s">
        <v>178</v>
      </c>
      <c r="B14" s="45" t="str">
        <f>'013 - Est. Reads Change Shipper'!E2</f>
        <v>Estimated reads at Change of Shipper</v>
      </c>
      <c r="C14" s="91">
        <f>'013 - Est. Reads Change Shipper'!E7</f>
        <v>1</v>
      </c>
      <c r="D14" s="89">
        <f>'013 - Est. Reads Change Shipper'!F7</f>
        <v>3</v>
      </c>
      <c r="E14" s="89" t="str">
        <f>'013 - Est. Reads Change Shipper'!G7</f>
        <v>Not Effective (x1)</v>
      </c>
      <c r="F14" s="89">
        <f>'013 - Est. Reads Change Shipper'!H7</f>
        <v>3</v>
      </c>
      <c r="G14" s="89">
        <f>'013 - Est. Reads Change Shipper'!I7</f>
        <v>3</v>
      </c>
      <c r="H14" s="8">
        <f>'013 - Est. Reads Change Shipper'!J4</f>
        <v>408</v>
      </c>
      <c r="I14" s="8">
        <f>'013 - Est. Reads Change Shipper'!J5</f>
        <v>410</v>
      </c>
      <c r="J14" s="8">
        <f>'013 - Est. Reads Change Shipper'!H4</f>
        <v>24</v>
      </c>
      <c r="K14" s="44">
        <f>'013 - Est. Reads Change Shipper'!H5</f>
        <v>24</v>
      </c>
      <c r="L14" s="92">
        <f>'013 - Est. Reads Change Shipper'!E8</f>
        <v>1</v>
      </c>
      <c r="M14" s="7">
        <f>'013 - Est. Reads Change Shipper'!F8</f>
        <v>2</v>
      </c>
      <c r="N14" s="89" t="str">
        <f>'013 - Est. Reads Change Shipper'!G8</f>
        <v>Partially Effective (x0.8)</v>
      </c>
      <c r="O14" s="89">
        <f>'013 - Est. Reads Change Shipper'!H8</f>
        <v>2</v>
      </c>
      <c r="P14" s="89">
        <f>'013 - Est. Reads Change Shipper'!I8</f>
        <v>1.6</v>
      </c>
      <c r="Q14" s="47" t="s">
        <v>61</v>
      </c>
      <c r="R14" s="47" t="str">
        <f>'013 - Est. Reads Change Shipper'!E10</f>
        <v>Shipper Performance</v>
      </c>
      <c r="S14" s="48" t="str">
        <f>'013 - Est. Reads Change Shipper'!J7</f>
        <v>Reviewed on 10/10/17</v>
      </c>
    </row>
    <row r="15" spans="1:19" ht="45" x14ac:dyDescent="0.25">
      <c r="A15" s="43" t="s">
        <v>179</v>
      </c>
      <c r="B15" s="45" t="str">
        <f>'014 - Failure to obtain read'!E2</f>
        <v>Failure to obtain a meter reading within the settlement window</v>
      </c>
      <c r="C15" s="91">
        <f>'014 - Failure to obtain read'!E7</f>
        <v>1</v>
      </c>
      <c r="D15" s="89">
        <f>'014 - Failure to obtain read'!F7</f>
        <v>3</v>
      </c>
      <c r="E15" s="89" t="str">
        <f>'014 - Failure to obtain read'!G7</f>
        <v>Not Effective (x1)</v>
      </c>
      <c r="F15" s="89">
        <f>'014 - Failure to obtain read'!H7</f>
        <v>3</v>
      </c>
      <c r="G15" s="89">
        <f>'014 - Failure to obtain read'!I7</f>
        <v>3</v>
      </c>
      <c r="H15" s="8">
        <f>'014 - Failure to obtain read'!J4</f>
        <v>79</v>
      </c>
      <c r="I15" s="8">
        <f>'014 - Failure to obtain read'!J5</f>
        <v>79</v>
      </c>
      <c r="J15" s="8">
        <f>'014 - Failure to obtain read'!H4</f>
        <v>5</v>
      </c>
      <c r="K15" s="44">
        <f>'014 - Failure to obtain read'!H5</f>
        <v>5</v>
      </c>
      <c r="L15" s="92">
        <f>'014 - Failure to obtain read'!E8</f>
        <v>1</v>
      </c>
      <c r="M15" s="7">
        <f>'014 - Failure to obtain read'!F8</f>
        <v>2</v>
      </c>
      <c r="N15" s="89" t="str">
        <f>'014 - Failure to obtain read'!G8</f>
        <v>Partially Effective (x0.8)</v>
      </c>
      <c r="O15" s="89">
        <f>'014 - Failure to obtain read'!H8</f>
        <v>2</v>
      </c>
      <c r="P15" s="89">
        <f>'014 - Failure to obtain read'!I8</f>
        <v>1.6</v>
      </c>
      <c r="Q15" s="47" t="s">
        <v>61</v>
      </c>
      <c r="R15" s="47" t="str">
        <f>'014 - Failure to obtain read'!E10</f>
        <v>Shipper Performance</v>
      </c>
      <c r="S15" s="48" t="str">
        <f>'014 - Failure to obtain read'!J7</f>
        <v>Reviewed on 10/10/17</v>
      </c>
    </row>
    <row r="16" spans="1:19" ht="30" x14ac:dyDescent="0.25">
      <c r="A16" s="43" t="s">
        <v>180</v>
      </c>
      <c r="B16" s="45" t="str">
        <f>'015 - Retrospective updates'!E2</f>
        <v xml:space="preserve"> Consistent approach to retrospective updates</v>
      </c>
      <c r="C16" s="91">
        <f>'015 - Retrospective updates'!E7</f>
        <v>1</v>
      </c>
      <c r="D16" s="89">
        <f>'015 - Retrospective updates'!F7</f>
        <v>3</v>
      </c>
      <c r="E16" s="89" t="str">
        <f>'015 - Retrospective updates'!G7</f>
        <v>Not Effective (x1)</v>
      </c>
      <c r="F16" s="89">
        <f>'015 - Retrospective updates'!H7</f>
        <v>3</v>
      </c>
      <c r="G16" s="89">
        <f>'015 - Retrospective updates'!I7</f>
        <v>3</v>
      </c>
      <c r="H16" s="8" t="str">
        <f>'015 - Retrospective updates'!J4</f>
        <v>-</v>
      </c>
      <c r="I16" s="8">
        <f>'015 - Retrospective updates'!J5</f>
        <v>5</v>
      </c>
      <c r="J16" s="8" t="str">
        <f>'015 - Retrospective updates'!H4</f>
        <v>-</v>
      </c>
      <c r="K16" s="44">
        <f>'015 - Retrospective updates'!H5</f>
        <v>0</v>
      </c>
      <c r="L16" s="92">
        <f>'015 - Retrospective updates'!E8</f>
        <v>1</v>
      </c>
      <c r="M16" s="7">
        <f>'015 - Retrospective updates'!F8</f>
        <v>2</v>
      </c>
      <c r="N16" s="89" t="str">
        <f>'015 - Retrospective updates'!G8</f>
        <v>Partially Effective (x0.8)</v>
      </c>
      <c r="O16" s="89">
        <f>'015 - Retrospective updates'!H8</f>
        <v>2</v>
      </c>
      <c r="P16" s="89">
        <f>'015 - Retrospective updates'!I8</f>
        <v>1.6</v>
      </c>
      <c r="Q16" s="47" t="s">
        <v>61</v>
      </c>
      <c r="R16" s="47" t="str">
        <f>'015 - Retrospective updates'!E10</f>
        <v>Shipper Performance</v>
      </c>
      <c r="S16" s="48" t="str">
        <f>'015 - Retrospective updates'!J7</f>
        <v>Reviewed on 10/10/17</v>
      </c>
    </row>
    <row r="17" spans="1:19" ht="60" x14ac:dyDescent="0.25">
      <c r="A17" s="101" t="s">
        <v>230</v>
      </c>
      <c r="B17" s="102" t="str">
        <f>'016D - Site Specific CF'!E2</f>
        <v>Use of Site specific Correction Factors for a sites consuming above 732,000kWh</v>
      </c>
      <c r="C17" s="103">
        <f>'016D - Site Specific CF'!E7</f>
        <v>2</v>
      </c>
      <c r="D17" s="104">
        <f>'016D - Site Specific CF'!F7</f>
        <v>2</v>
      </c>
      <c r="E17" s="104" t="str">
        <f>'016D - Site Specific CF'!G7</f>
        <v>Not Effective (x1)</v>
      </c>
      <c r="F17" s="104">
        <f>'016D - Site Specific CF'!H7</f>
        <v>4</v>
      </c>
      <c r="G17" s="104">
        <f>'016D - Site Specific CF'!I7</f>
        <v>4</v>
      </c>
      <c r="H17" s="105" t="str">
        <f>'016D - Site Specific CF'!J4</f>
        <v>-</v>
      </c>
      <c r="I17" s="105">
        <f>'016D - Site Specific CF'!J5</f>
        <v>2521</v>
      </c>
      <c r="J17" s="105" t="str">
        <f>'016D - Site Specific CF'!H4</f>
        <v>-</v>
      </c>
      <c r="K17" s="106">
        <f>'016D - Site Specific CF'!H5</f>
        <v>148</v>
      </c>
      <c r="L17" s="107" t="str">
        <f>'016D - Site Specific CF'!E8</f>
        <v>-</v>
      </c>
      <c r="M17" s="108" t="str">
        <f>'016D - Site Specific CF'!F8</f>
        <v>-</v>
      </c>
      <c r="N17" s="104" t="str">
        <f>'016D - Site Specific CF'!G8</f>
        <v>Partially Effective (x0.8)</v>
      </c>
      <c r="O17" s="104" t="e">
        <f>'016D - Site Specific CF'!H8</f>
        <v>#VALUE!</v>
      </c>
      <c r="P17" s="104" t="e">
        <f>'016D - Site Specific CF'!I8</f>
        <v>#VALUE!</v>
      </c>
      <c r="Q17" s="109" t="s">
        <v>61</v>
      </c>
      <c r="R17" s="109" t="str">
        <f>'016D - Site Specific CF'!E10</f>
        <v>Shipper Performance</v>
      </c>
      <c r="S17" s="110" t="str">
        <f>'016D - Site Specific CF'!J7</f>
        <v>Reviewed on 11/09/2018</v>
      </c>
    </row>
    <row r="18" spans="1:19" ht="60.75" thickBot="1" x14ac:dyDescent="0.3">
      <c r="A18" s="111" t="s">
        <v>231</v>
      </c>
      <c r="B18" s="112" t="str">
        <f>'017D - Standard CF'!E2</f>
        <v>Use of a standard Correction Factor (1.02264) for sites consuming below 732,000 kWh</v>
      </c>
      <c r="C18" s="113">
        <f>'017D - Standard CF'!E7</f>
        <v>5</v>
      </c>
      <c r="D18" s="114">
        <f>'017D - Standard CF'!F7</f>
        <v>5</v>
      </c>
      <c r="E18" s="114" t="str">
        <f>'017D - Standard CF'!G7</f>
        <v>Not Effective (x1)</v>
      </c>
      <c r="F18" s="114">
        <f>'017D - Standard CF'!H7</f>
        <v>25</v>
      </c>
      <c r="G18" s="114">
        <f>'017D - Standard CF'!I7</f>
        <v>25</v>
      </c>
      <c r="H18" s="115" t="str">
        <f>'017D - Standard CF'!J4</f>
        <v>-</v>
      </c>
      <c r="I18" s="115">
        <f>'017D - Standard CF'!J5</f>
        <v>44702</v>
      </c>
      <c r="J18" s="115" t="str">
        <f>'017D - Standard CF'!H4</f>
        <v>-</v>
      </c>
      <c r="K18" s="116">
        <f>'017D - Standard CF'!H5</f>
        <v>2629</v>
      </c>
      <c r="L18" s="117" t="str">
        <f>'017D - Standard CF'!E8</f>
        <v>-</v>
      </c>
      <c r="M18" s="118" t="str">
        <f>'017D - Standard CF'!F8</f>
        <v>-</v>
      </c>
      <c r="N18" s="114" t="str">
        <f>'017D - Standard CF'!G8</f>
        <v>Partially Effective (x0.8)</v>
      </c>
      <c r="O18" s="114" t="e">
        <f>'017D - Standard CF'!H8</f>
        <v>#VALUE!</v>
      </c>
      <c r="P18" s="114" t="e">
        <f>'017D - Standard CF'!I8</f>
        <v>#VALUE!</v>
      </c>
      <c r="Q18" s="119" t="s">
        <v>61</v>
      </c>
      <c r="R18" s="119" t="str">
        <f>'017D - Standard CF'!E10</f>
        <v>Shipper Performance</v>
      </c>
      <c r="S18" s="120" t="str">
        <f>'017D - Standard CF'!J7</f>
        <v>Reviewed on 11/09/2018</v>
      </c>
    </row>
    <row r="19" spans="1:19" ht="15.75" thickBot="1" x14ac:dyDescent="0.3"/>
    <row r="20" spans="1:19" ht="15.75" thickBot="1" x14ac:dyDescent="0.3">
      <c r="H20" s="131" t="s">
        <v>67</v>
      </c>
      <c r="I20" s="132"/>
      <c r="J20" s="132"/>
      <c r="K20" s="133"/>
      <c r="L20" s="131" t="s">
        <v>200</v>
      </c>
      <c r="M20" s="132"/>
      <c r="N20" s="132"/>
      <c r="O20" s="132"/>
      <c r="P20" s="133"/>
    </row>
    <row r="22" spans="1:19" x14ac:dyDescent="0.25">
      <c r="H22" s="49"/>
    </row>
  </sheetData>
  <autoFilter ref="A1:S16" xr:uid="{00000000-0009-0000-0000-000002000000}"/>
  <customSheetViews>
    <customSheetView guid="{A5A992E5-A774-408A-88E8-BC6D12B4DBBC}" scale="85" fitToPage="1" showAutoFilter="1">
      <pane ySplit="1" topLeftCell="A3" activePane="bottomLeft" state="frozen"/>
      <selection pane="bottomLeft"/>
      <pageMargins left="0.7" right="0.7" top="0.75" bottom="0.75" header="0.3" footer="0.3"/>
      <pageSetup paperSize="9" scale="46" fitToHeight="0" orientation="landscape" r:id="rId1"/>
      <autoFilter ref="A1:S16" xr:uid="{00000000-0000-0000-0000-000000000000}"/>
    </customSheetView>
    <customSheetView guid="{5548FFB4-D490-49E1-BFE6-EDD52FAE47FE}" scale="85" fitToPage="1" topLeftCell="H1">
      <pane ySplit="1" topLeftCell="A2" activePane="bottomLeft" state="frozen"/>
      <selection pane="bottomLeft" activeCell="Q2" sqref="Q2"/>
      <pageMargins left="0.7" right="0.7" top="0.75" bottom="0.75" header="0.3" footer="0.3"/>
      <pageSetup paperSize="9" scale="49" fitToHeight="0" orientation="landscape" r:id="rId2"/>
    </customSheetView>
  </customSheetViews>
  <mergeCells count="2">
    <mergeCell ref="L20:P20"/>
    <mergeCell ref="H20:K20"/>
  </mergeCells>
  <hyperlinks>
    <hyperlink ref="A2" location="'001-Theft of Gas'!A1" display="PACR0001" xr:uid="{00000000-0004-0000-0200-000000000000}"/>
    <hyperlink ref="A3" location="'002 - Use of the AQ Corrections'!A1" display="PACR0002" xr:uid="{00000000-0004-0000-0200-000001000000}"/>
    <hyperlink ref="A4" location="'003 - Estimated readings'!A1" display="'003 - Estimated readings'!A1" xr:uid="{00000000-0004-0000-0200-000002000000}"/>
    <hyperlink ref="A5" location="'004 - LDZ Offtake measure error'!A1" display="'004 - LDZ Offtake measure error'!A1" xr:uid="{00000000-0004-0000-0200-000003000000}"/>
    <hyperlink ref="A6" location="'005 - Incorrect asset data'!A1" display="PACR0005" xr:uid="{00000000-0004-0000-0200-000004000000}"/>
    <hyperlink ref="A7" location="'006 - Site WAR for EUC 3-8'!A1" display="PACR0006" xr:uid="{00000000-0004-0000-0200-000005000000}"/>
    <hyperlink ref="A8" location="'007 - Undetected LDZ errors'!A1" display="'007 - Undetected LDZ errors'!A1" xr:uid="{00000000-0004-0000-0200-000006000000}"/>
    <hyperlink ref="A10" location="'009 - Shipperless Sites'!Print_Area" display="'009 - Shipperless Sites'!Print_Area" xr:uid="{00000000-0004-0000-0200-000007000000}"/>
    <hyperlink ref="A9" location="'008 - Unregistered Sites'!Print_Area" display="PACR0009" xr:uid="{00000000-0004-0000-0200-000008000000}"/>
    <hyperlink ref="A11" location="'010 - Readings fail validation'!A1" display="PACR0010" xr:uid="{00000000-0004-0000-0200-000009000000}"/>
    <hyperlink ref="A12" location="'011 - Late Check Reads'!A1" display="PACR0011" xr:uid="{00000000-0004-0000-0200-00000A000000}"/>
    <hyperlink ref="A13" location="'012 - Meter read submission PC4'!A1" display="PACR0012" xr:uid="{00000000-0004-0000-0200-00000B000000}"/>
    <hyperlink ref="A14" location="'013 - Est. Reads Change Shipper'!A1" display="PACR0013" xr:uid="{00000000-0004-0000-0200-00000C000000}"/>
    <hyperlink ref="A15" location="'014 - Failure to obtain read'!A1" display="PACR0014" xr:uid="{00000000-0004-0000-0200-00000D000000}"/>
    <hyperlink ref="A16" location="'015 - Retrospective updates'!A1" display="PACR0015" xr:uid="{00000000-0004-0000-0200-00000E000000}"/>
  </hyperlinks>
  <pageMargins left="0.7" right="0.7" top="0.75" bottom="0.75" header="0.3" footer="0.3"/>
  <pageSetup paperSize="9" scale="46"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28"/>
  <sheetViews>
    <sheetView zoomScaleNormal="100" workbookViewId="0">
      <selection activeCell="C5" sqref="C5"/>
    </sheetView>
  </sheetViews>
  <sheetFormatPr defaultColWidth="9.140625" defaultRowHeight="15" x14ac:dyDescent="0.25"/>
  <cols>
    <col min="1" max="1" width="3.140625" style="52" customWidth="1"/>
    <col min="2" max="2" width="16.85546875" style="52" customWidth="1"/>
    <col min="3" max="3" width="25" style="52" customWidth="1"/>
    <col min="4" max="4" width="11.5703125" style="52" customWidth="1"/>
    <col min="5" max="5" width="34.7109375" style="52" bestFit="1" customWidth="1"/>
    <col min="6" max="6" width="9.140625" style="52"/>
    <col min="7" max="7" width="9.140625" style="52" customWidth="1"/>
    <col min="8" max="16384" width="9.140625" style="52"/>
  </cols>
  <sheetData>
    <row r="2" spans="2:5" ht="79.5" customHeight="1" x14ac:dyDescent="0.25">
      <c r="B2" s="146" t="s">
        <v>201</v>
      </c>
      <c r="C2" s="146"/>
      <c r="D2" s="146"/>
      <c r="E2" s="146"/>
    </row>
    <row r="3" spans="2:5" ht="63.75" customHeight="1" x14ac:dyDescent="0.25">
      <c r="B3" s="146" t="s">
        <v>202</v>
      </c>
      <c r="C3" s="146"/>
      <c r="D3" s="146"/>
      <c r="E3" s="146"/>
    </row>
    <row r="5" spans="2:5" x14ac:dyDescent="0.25">
      <c r="B5" s="2" t="s">
        <v>68</v>
      </c>
      <c r="C5" s="3" t="s">
        <v>188</v>
      </c>
      <c r="D5" s="3" t="s">
        <v>194</v>
      </c>
      <c r="E5" s="3" t="s">
        <v>155</v>
      </c>
    </row>
    <row r="6" spans="2:5" ht="30" x14ac:dyDescent="0.25">
      <c r="B6" s="28" t="s">
        <v>130</v>
      </c>
      <c r="C6" s="53" t="s">
        <v>189</v>
      </c>
      <c r="D6" s="54">
        <v>850</v>
      </c>
      <c r="E6" s="12" t="s">
        <v>156</v>
      </c>
    </row>
    <row r="7" spans="2:5" ht="30" x14ac:dyDescent="0.25">
      <c r="B7" s="28">
        <v>2</v>
      </c>
      <c r="C7" s="53" t="s">
        <v>190</v>
      </c>
      <c r="D7" s="54">
        <v>4250</v>
      </c>
      <c r="E7" s="12" t="s">
        <v>157</v>
      </c>
    </row>
    <row r="8" spans="2:5" ht="30" x14ac:dyDescent="0.25">
      <c r="B8" s="28">
        <v>3</v>
      </c>
      <c r="C8" s="53" t="s">
        <v>191</v>
      </c>
      <c r="D8" s="54">
        <v>8500</v>
      </c>
      <c r="E8" s="12" t="s">
        <v>158</v>
      </c>
    </row>
    <row r="9" spans="2:5" ht="30" x14ac:dyDescent="0.25">
      <c r="B9" s="28">
        <v>4</v>
      </c>
      <c r="C9" s="53" t="s">
        <v>192</v>
      </c>
      <c r="D9" s="54">
        <v>17000</v>
      </c>
      <c r="E9" s="12" t="s">
        <v>159</v>
      </c>
    </row>
    <row r="10" spans="2:5" ht="45" x14ac:dyDescent="0.25">
      <c r="B10" s="28" t="s">
        <v>131</v>
      </c>
      <c r="C10" s="53" t="s">
        <v>193</v>
      </c>
      <c r="D10" s="54" t="s">
        <v>195</v>
      </c>
      <c r="E10" s="12" t="s">
        <v>160</v>
      </c>
    </row>
    <row r="12" spans="2:5" ht="48" customHeight="1" x14ac:dyDescent="0.25">
      <c r="B12" s="146" t="s">
        <v>203</v>
      </c>
      <c r="C12" s="146"/>
      <c r="D12" s="146"/>
      <c r="E12" s="146"/>
    </row>
    <row r="13" spans="2:5" x14ac:dyDescent="0.25">
      <c r="B13" s="55"/>
      <c r="C13" s="55"/>
      <c r="D13" s="55"/>
      <c r="E13" s="55"/>
    </row>
    <row r="14" spans="2:5" x14ac:dyDescent="0.25">
      <c r="B14" s="51" t="s">
        <v>212</v>
      </c>
      <c r="C14" s="51" t="s">
        <v>129</v>
      </c>
      <c r="D14" s="145"/>
      <c r="E14" s="145"/>
    </row>
    <row r="15" spans="2:5" ht="61.5" customHeight="1" x14ac:dyDescent="0.25">
      <c r="B15" s="12" t="s">
        <v>137</v>
      </c>
      <c r="C15" s="12" t="s">
        <v>136</v>
      </c>
      <c r="D15" s="144" t="s">
        <v>213</v>
      </c>
      <c r="E15" s="144"/>
    </row>
    <row r="16" spans="2:5" ht="63.75" customHeight="1" x14ac:dyDescent="0.25">
      <c r="B16" s="12" t="s">
        <v>135</v>
      </c>
      <c r="C16" s="12" t="s">
        <v>134</v>
      </c>
      <c r="D16" s="144" t="s">
        <v>214</v>
      </c>
      <c r="E16" s="144"/>
    </row>
    <row r="17" spans="2:5" ht="78" customHeight="1" x14ac:dyDescent="0.25">
      <c r="B17" s="12" t="s">
        <v>133</v>
      </c>
      <c r="C17" s="12" t="s">
        <v>132</v>
      </c>
      <c r="D17" s="144" t="s">
        <v>215</v>
      </c>
      <c r="E17" s="144"/>
    </row>
    <row r="18" spans="2:5" x14ac:dyDescent="0.25">
      <c r="B18" s="56"/>
      <c r="C18" s="56"/>
      <c r="D18" s="56"/>
      <c r="E18" s="56"/>
    </row>
    <row r="19" spans="2:5" x14ac:dyDescent="0.25">
      <c r="B19" s="143" t="s">
        <v>211</v>
      </c>
      <c r="C19" s="143"/>
      <c r="D19" s="143"/>
      <c r="E19" s="143"/>
    </row>
    <row r="20" spans="2:5" ht="57.75" customHeight="1" x14ac:dyDescent="0.25">
      <c r="B20" s="140" t="s">
        <v>204</v>
      </c>
      <c r="C20" s="141"/>
      <c r="D20" s="141"/>
      <c r="E20" s="142"/>
    </row>
    <row r="21" spans="2:5" ht="15" customHeight="1" x14ac:dyDescent="0.25">
      <c r="B21" s="134" t="s">
        <v>205</v>
      </c>
      <c r="C21" s="135"/>
      <c r="D21" s="135"/>
      <c r="E21" s="136"/>
    </row>
    <row r="22" spans="2:5" x14ac:dyDescent="0.25">
      <c r="B22" s="134" t="s">
        <v>206</v>
      </c>
      <c r="C22" s="135"/>
      <c r="D22" s="135"/>
      <c r="E22" s="136"/>
    </row>
    <row r="23" spans="2:5" x14ac:dyDescent="0.25">
      <c r="B23" s="57"/>
      <c r="C23" s="58"/>
      <c r="D23" s="58"/>
      <c r="E23" s="59"/>
    </row>
    <row r="24" spans="2:5" x14ac:dyDescent="0.25">
      <c r="B24" s="134" t="s">
        <v>207</v>
      </c>
      <c r="C24" s="135"/>
      <c r="D24" s="135"/>
      <c r="E24" s="136"/>
    </row>
    <row r="25" spans="2:5" x14ac:dyDescent="0.25">
      <c r="B25" s="134" t="s">
        <v>208</v>
      </c>
      <c r="C25" s="135"/>
      <c r="D25" s="135"/>
      <c r="E25" s="136"/>
    </row>
    <row r="26" spans="2:5" x14ac:dyDescent="0.25">
      <c r="B26" s="57"/>
      <c r="C26" s="58"/>
      <c r="D26" s="58"/>
      <c r="E26" s="59"/>
    </row>
    <row r="27" spans="2:5" x14ac:dyDescent="0.25">
      <c r="B27" s="134" t="s">
        <v>209</v>
      </c>
      <c r="C27" s="135"/>
      <c r="D27" s="135"/>
      <c r="E27" s="136"/>
    </row>
    <row r="28" spans="2:5" x14ac:dyDescent="0.25">
      <c r="B28" s="137" t="s">
        <v>210</v>
      </c>
      <c r="C28" s="138"/>
      <c r="D28" s="138"/>
      <c r="E28" s="139"/>
    </row>
  </sheetData>
  <customSheetViews>
    <customSheetView guid="{A5A992E5-A774-408A-88E8-BC6D12B4DBBC}" fitToPage="1">
      <selection activeCell="E6" sqref="E6:E10"/>
      <pageMargins left="0.7" right="0.7" top="0.75" bottom="0.75" header="0.3" footer="0.3"/>
      <pageSetup paperSize="9" scale="86" orientation="portrait" verticalDpi="0" r:id="rId1"/>
    </customSheetView>
    <customSheetView guid="{5548FFB4-D490-49E1-BFE6-EDD52FAE47FE}" fitToPage="1">
      <selection activeCell="E7" sqref="E7"/>
      <pageMargins left="0.7" right="0.7" top="0.75" bottom="0.75" header="0.3" footer="0.3"/>
      <pageSetup paperSize="9" scale="90" orientation="portrait" verticalDpi="0" r:id="rId2"/>
    </customSheetView>
  </customSheetViews>
  <mergeCells count="15">
    <mergeCell ref="D15:E15"/>
    <mergeCell ref="D14:E14"/>
    <mergeCell ref="D17:E17"/>
    <mergeCell ref="D16:E16"/>
    <mergeCell ref="B2:E2"/>
    <mergeCell ref="B12:E12"/>
    <mergeCell ref="B3:E3"/>
    <mergeCell ref="B25:E25"/>
    <mergeCell ref="B27:E27"/>
    <mergeCell ref="B28:E28"/>
    <mergeCell ref="B20:E20"/>
    <mergeCell ref="B19:E19"/>
    <mergeCell ref="B21:E21"/>
    <mergeCell ref="B22:E22"/>
    <mergeCell ref="B24:E24"/>
  </mergeCells>
  <pageMargins left="0.7" right="0.7" top="0.75" bottom="0.75" header="0.3" footer="0.3"/>
  <pageSetup paperSize="9" scale="88"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19"/>
  <sheetViews>
    <sheetView zoomScale="80" zoomScaleNormal="80" workbookViewId="0">
      <selection activeCell="J5" sqref="J5"/>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1" ht="45" customHeight="1" x14ac:dyDescent="0.25">
      <c r="B2" s="153" t="s">
        <v>0</v>
      </c>
      <c r="C2" s="160" t="s">
        <v>166</v>
      </c>
      <c r="D2" s="24" t="s">
        <v>1</v>
      </c>
      <c r="E2" s="163" t="s">
        <v>24</v>
      </c>
      <c r="F2" s="163"/>
      <c r="G2" s="163"/>
      <c r="H2" s="163"/>
      <c r="I2" s="163"/>
      <c r="J2" s="163"/>
    </row>
    <row r="3" spans="2:11" ht="45" customHeight="1" x14ac:dyDescent="0.25">
      <c r="B3" s="153"/>
      <c r="C3" s="160"/>
      <c r="D3" s="24" t="s">
        <v>2</v>
      </c>
      <c r="E3" s="163" t="s">
        <v>71</v>
      </c>
      <c r="F3" s="164"/>
      <c r="G3" s="164"/>
      <c r="H3" s="164"/>
      <c r="I3" s="164"/>
      <c r="J3" s="164"/>
    </row>
    <row r="4" spans="2:11" ht="45" customHeight="1" x14ac:dyDescent="0.25">
      <c r="B4" s="23" t="s">
        <v>141</v>
      </c>
      <c r="C4" s="61">
        <v>43003</v>
      </c>
      <c r="D4" s="27" t="s">
        <v>3</v>
      </c>
      <c r="E4" s="62" t="s">
        <v>19</v>
      </c>
      <c r="F4" s="155" t="s">
        <v>109</v>
      </c>
      <c r="G4" s="24" t="s">
        <v>59</v>
      </c>
      <c r="H4" s="8">
        <v>2483</v>
      </c>
      <c r="I4" s="25" t="s">
        <v>95</v>
      </c>
      <c r="J4" s="8">
        <v>42218</v>
      </c>
    </row>
    <row r="5" spans="2:11" ht="45" customHeight="1" x14ac:dyDescent="0.25">
      <c r="B5" s="23" t="s">
        <v>142</v>
      </c>
      <c r="C5" s="63">
        <v>2264141</v>
      </c>
      <c r="D5" s="24" t="s">
        <v>143</v>
      </c>
      <c r="E5" s="26" t="s">
        <v>21</v>
      </c>
      <c r="F5" s="155"/>
      <c r="G5" s="24" t="s">
        <v>60</v>
      </c>
      <c r="H5" s="8">
        <v>2532</v>
      </c>
      <c r="I5" s="25" t="s">
        <v>96</v>
      </c>
      <c r="J5" s="8">
        <v>43046</v>
      </c>
      <c r="K5" s="64"/>
    </row>
    <row r="6" spans="2:11" ht="30" customHeight="1" x14ac:dyDescent="0.25">
      <c r="B6" s="152" t="s">
        <v>14</v>
      </c>
      <c r="C6" s="152"/>
      <c r="D6" s="22"/>
      <c r="E6" s="22" t="s">
        <v>4</v>
      </c>
      <c r="F6" s="22" t="s">
        <v>69</v>
      </c>
      <c r="G6" s="22" t="s">
        <v>5</v>
      </c>
      <c r="H6" s="22" t="s">
        <v>6</v>
      </c>
      <c r="I6" s="22" t="s">
        <v>7</v>
      </c>
      <c r="J6" s="22" t="s">
        <v>8</v>
      </c>
    </row>
    <row r="7" spans="2:11" ht="30" customHeight="1" x14ac:dyDescent="0.25">
      <c r="B7" s="153"/>
      <c r="C7" s="153"/>
      <c r="D7" s="23" t="s">
        <v>9</v>
      </c>
      <c r="E7" s="65">
        <v>5</v>
      </c>
      <c r="F7" s="65">
        <v>5</v>
      </c>
      <c r="G7" s="73" t="s">
        <v>20</v>
      </c>
      <c r="H7" s="65">
        <f>E7*F7</f>
        <v>25</v>
      </c>
      <c r="I7" s="65">
        <f>IF(G7="Not Effective (x1)",E7*F7,IF(G7="Partially Effective (x0.8)",E7*F7*0.8, E7*F7*0.6))</f>
        <v>25</v>
      </c>
      <c r="J7" s="154" t="s">
        <v>117</v>
      </c>
    </row>
    <row r="8" spans="2:11" ht="30" customHeight="1" x14ac:dyDescent="0.25">
      <c r="B8" s="153"/>
      <c r="C8" s="153"/>
      <c r="D8" s="23" t="s">
        <v>10</v>
      </c>
      <c r="E8" s="65">
        <v>5</v>
      </c>
      <c r="F8" s="65">
        <v>4</v>
      </c>
      <c r="G8" s="74" t="s">
        <v>25</v>
      </c>
      <c r="H8" s="65">
        <f t="shared" ref="H8:H9" si="0">E8*F8</f>
        <v>20</v>
      </c>
      <c r="I8" s="65">
        <f t="shared" ref="I8:I9" si="1">IF(G8="Not Effective (x1)",E8*F8,IF(G8="Partially Effective (x0.8)",E8*F8*0.8, E8*F8*0.6))</f>
        <v>16</v>
      </c>
      <c r="J8" s="154"/>
    </row>
    <row r="9" spans="2:11" ht="30" customHeight="1" x14ac:dyDescent="0.25">
      <c r="B9" s="153"/>
      <c r="C9" s="153"/>
      <c r="D9" s="23" t="s">
        <v>11</v>
      </c>
      <c r="E9" s="65">
        <v>5</v>
      </c>
      <c r="F9" s="65">
        <v>5</v>
      </c>
      <c r="G9" s="73" t="s">
        <v>20</v>
      </c>
      <c r="H9" s="65">
        <f t="shared" si="0"/>
        <v>25</v>
      </c>
      <c r="I9" s="65">
        <f t="shared" si="1"/>
        <v>25</v>
      </c>
      <c r="J9" s="154"/>
    </row>
    <row r="10" spans="2:11" ht="30" customHeight="1" x14ac:dyDescent="0.25">
      <c r="B10" s="23" t="s">
        <v>12</v>
      </c>
      <c r="C10" s="66" t="s">
        <v>22</v>
      </c>
      <c r="D10" s="23" t="s">
        <v>138</v>
      </c>
      <c r="E10" s="148" t="s">
        <v>139</v>
      </c>
      <c r="F10" s="149"/>
      <c r="G10" s="153" t="s">
        <v>15</v>
      </c>
      <c r="H10" s="153"/>
      <c r="I10" s="160" t="s">
        <v>23</v>
      </c>
      <c r="J10" s="160"/>
    </row>
    <row r="11" spans="2:11" ht="45" customHeight="1" x14ac:dyDescent="0.25">
      <c r="B11" s="155" t="s">
        <v>13</v>
      </c>
      <c r="C11" s="155"/>
      <c r="D11" s="161" t="s">
        <v>41</v>
      </c>
      <c r="E11" s="162"/>
      <c r="F11" s="23" t="s">
        <v>16</v>
      </c>
      <c r="G11" s="153" t="s">
        <v>17</v>
      </c>
      <c r="H11" s="153"/>
      <c r="I11" s="155" t="s">
        <v>18</v>
      </c>
      <c r="J11" s="155"/>
    </row>
    <row r="12" spans="2:11" s="32" customFormat="1" ht="324" customHeight="1" x14ac:dyDescent="0.25">
      <c r="B12" s="150" t="s">
        <v>33</v>
      </c>
      <c r="C12" s="151"/>
      <c r="D12" s="156" t="s">
        <v>47</v>
      </c>
      <c r="E12" s="156"/>
      <c r="F12" s="28" t="s">
        <v>185</v>
      </c>
      <c r="G12" s="157" t="s">
        <v>125</v>
      </c>
      <c r="H12" s="157"/>
      <c r="I12" s="158" t="s">
        <v>93</v>
      </c>
      <c r="J12" s="159"/>
    </row>
    <row r="13" spans="2:11" s="32" customFormat="1" ht="16.5" customHeight="1" x14ac:dyDescent="0.25">
      <c r="B13" s="10"/>
      <c r="C13" s="10"/>
      <c r="D13" s="10"/>
      <c r="E13" s="10"/>
      <c r="F13" s="10"/>
      <c r="G13" s="67"/>
      <c r="H13" s="67"/>
      <c r="I13" s="67"/>
      <c r="J13" s="67"/>
    </row>
    <row r="14" spans="2:11" x14ac:dyDescent="0.25">
      <c r="B14" s="68" t="s">
        <v>140</v>
      </c>
    </row>
    <row r="15" spans="2:11" x14ac:dyDescent="0.25">
      <c r="B15" s="147"/>
      <c r="C15" s="147"/>
      <c r="D15" s="147"/>
      <c r="E15" s="147"/>
      <c r="F15" s="147"/>
      <c r="G15" s="147"/>
      <c r="H15" s="147"/>
      <c r="I15" s="147"/>
      <c r="J15" s="147"/>
    </row>
    <row r="16" spans="2:11" x14ac:dyDescent="0.25">
      <c r="B16" s="147"/>
      <c r="C16" s="147"/>
      <c r="D16" s="147"/>
      <c r="E16" s="147"/>
      <c r="F16" s="147"/>
      <c r="G16" s="147"/>
      <c r="H16" s="147"/>
      <c r="I16" s="147"/>
      <c r="J16" s="147"/>
    </row>
    <row r="17" spans="2:10" x14ac:dyDescent="0.25">
      <c r="B17" s="147"/>
      <c r="C17" s="147"/>
      <c r="D17" s="147"/>
      <c r="E17" s="147"/>
      <c r="F17" s="147"/>
      <c r="G17" s="147"/>
      <c r="H17" s="147"/>
      <c r="I17" s="147"/>
      <c r="J17" s="147"/>
    </row>
    <row r="18" spans="2:10" x14ac:dyDescent="0.25">
      <c r="B18" s="147"/>
      <c r="C18" s="147"/>
      <c r="D18" s="147"/>
      <c r="E18" s="147"/>
      <c r="F18" s="147"/>
      <c r="G18" s="147"/>
      <c r="H18" s="147"/>
      <c r="I18" s="147"/>
      <c r="J18" s="147"/>
    </row>
    <row r="19" spans="2:10" x14ac:dyDescent="0.25">
      <c r="B19" s="147"/>
      <c r="C19" s="147"/>
      <c r="D19" s="147"/>
      <c r="E19" s="147"/>
      <c r="F19" s="147"/>
      <c r="G19" s="147"/>
      <c r="H19" s="147"/>
      <c r="I19" s="147"/>
      <c r="J19" s="147"/>
    </row>
  </sheetData>
  <customSheetViews>
    <customSheetView guid="{A5A992E5-A774-408A-88E8-BC6D12B4DBBC}" scale="80" fitToPage="1">
      <selection activeCell="C2" sqref="C2:C3"/>
      <pageMargins left="0.7" right="0.7" top="0.75" bottom="0.75" header="0.3" footer="0.3"/>
      <pageSetup paperSize="9" scale="65" orientation="landscape" r:id="rId1"/>
    </customSheetView>
    <customSheetView guid="{5548FFB4-D490-49E1-BFE6-EDD52FAE47FE}" scale="80" showPageBreaks="1" fitToPage="1" printArea="1">
      <selection activeCell="I11" sqref="I11:J11"/>
      <pageMargins left="0.7" right="0.7" top="0.75" bottom="0.75" header="0.3" footer="0.3"/>
      <pageSetup paperSize="9" scale="65" orientation="landscape" r:id="rId2"/>
    </customSheetView>
  </customSheetViews>
  <mergeCells count="19">
    <mergeCell ref="B2:B3"/>
    <mergeCell ref="C2:C3"/>
    <mergeCell ref="E2:J2"/>
    <mergeCell ref="E3:J3"/>
    <mergeCell ref="F4:F5"/>
    <mergeCell ref="B15:J19"/>
    <mergeCell ref="E10:F10"/>
    <mergeCell ref="B12:C12"/>
    <mergeCell ref="B6:C9"/>
    <mergeCell ref="J7:J9"/>
    <mergeCell ref="B11:C11"/>
    <mergeCell ref="D12:E12"/>
    <mergeCell ref="G11:H11"/>
    <mergeCell ref="G12:H12"/>
    <mergeCell ref="I11:J11"/>
    <mergeCell ref="I12:J12"/>
    <mergeCell ref="G10:H10"/>
    <mergeCell ref="I10:J10"/>
    <mergeCell ref="D11:E11"/>
  </mergeCells>
  <pageMargins left="0.7" right="0.7" top="0.75" bottom="0.75" header="0.3" footer="0.3"/>
  <pageSetup paperSize="9" scale="6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22"/>
  <sheetViews>
    <sheetView zoomScale="80" zoomScaleNormal="80" workbookViewId="0">
      <selection activeCell="J5" sqref="J5"/>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65" t="s">
        <v>0</v>
      </c>
      <c r="C2" s="166" t="s">
        <v>167</v>
      </c>
      <c r="D2" s="24" t="s">
        <v>1</v>
      </c>
      <c r="E2" s="168" t="s">
        <v>26</v>
      </c>
      <c r="F2" s="169"/>
      <c r="G2" s="169"/>
      <c r="H2" s="169"/>
      <c r="I2" s="169"/>
      <c r="J2" s="170"/>
    </row>
    <row r="3" spans="2:10" ht="45" customHeight="1" x14ac:dyDescent="0.25">
      <c r="B3" s="152"/>
      <c r="C3" s="167"/>
      <c r="D3" s="24" t="s">
        <v>2</v>
      </c>
      <c r="E3" s="168" t="s">
        <v>72</v>
      </c>
      <c r="F3" s="169"/>
      <c r="G3" s="169"/>
      <c r="H3" s="169"/>
      <c r="I3" s="169"/>
      <c r="J3" s="170"/>
    </row>
    <row r="4" spans="2:10" ht="45" customHeight="1" x14ac:dyDescent="0.25">
      <c r="B4" s="23" t="s">
        <v>141</v>
      </c>
      <c r="C4" s="69">
        <v>43003</v>
      </c>
      <c r="D4" s="23" t="s">
        <v>3</v>
      </c>
      <c r="E4" s="26" t="s">
        <v>19</v>
      </c>
      <c r="F4" s="171" t="s">
        <v>109</v>
      </c>
      <c r="G4" s="24" t="s">
        <v>59</v>
      </c>
      <c r="H4" s="8">
        <v>1895</v>
      </c>
      <c r="I4" s="23" t="s">
        <v>95</v>
      </c>
      <c r="J4" s="8">
        <v>32218</v>
      </c>
    </row>
    <row r="5" spans="2:10" ht="45" customHeight="1" x14ac:dyDescent="0.25">
      <c r="B5" s="24" t="s">
        <v>142</v>
      </c>
      <c r="C5" s="63">
        <v>2264141</v>
      </c>
      <c r="D5" s="24" t="s">
        <v>143</v>
      </c>
      <c r="E5" s="70" t="s">
        <v>21</v>
      </c>
      <c r="F5" s="172"/>
      <c r="G5" s="75" t="s">
        <v>60</v>
      </c>
      <c r="H5" s="8">
        <v>1899</v>
      </c>
      <c r="I5" s="24" t="s">
        <v>96</v>
      </c>
      <c r="J5" s="8">
        <v>32286</v>
      </c>
    </row>
    <row r="6" spans="2:10" ht="30" customHeight="1" x14ac:dyDescent="0.25">
      <c r="B6" s="175" t="s">
        <v>14</v>
      </c>
      <c r="C6" s="176"/>
      <c r="D6" s="23"/>
      <c r="E6" s="23" t="s">
        <v>4</v>
      </c>
      <c r="F6" s="23" t="s">
        <v>69</v>
      </c>
      <c r="G6" s="23" t="s">
        <v>5</v>
      </c>
      <c r="H6" s="23" t="s">
        <v>6</v>
      </c>
      <c r="I6" s="23" t="s">
        <v>7</v>
      </c>
      <c r="J6" s="23" t="s">
        <v>8</v>
      </c>
    </row>
    <row r="7" spans="2:10" ht="30" customHeight="1" x14ac:dyDescent="0.25">
      <c r="B7" s="177"/>
      <c r="C7" s="178"/>
      <c r="D7" s="23" t="s">
        <v>9</v>
      </c>
      <c r="E7" s="60">
        <v>5</v>
      </c>
      <c r="F7" s="60">
        <v>5</v>
      </c>
      <c r="G7" s="23" t="s">
        <v>20</v>
      </c>
      <c r="H7" s="60">
        <f>E7*F7</f>
        <v>25</v>
      </c>
      <c r="I7" s="60">
        <f>IF(G7="Not Effective (x1)",E7*F7,IF(G7="Partially Effective (x0.8)",E7*F7*0.8, E7*F7*0.6))</f>
        <v>25</v>
      </c>
      <c r="J7" s="154" t="s">
        <v>117</v>
      </c>
    </row>
    <row r="8" spans="2:10" ht="30" customHeight="1" x14ac:dyDescent="0.25">
      <c r="B8" s="177"/>
      <c r="C8" s="178"/>
      <c r="D8" s="23" t="s">
        <v>10</v>
      </c>
      <c r="E8" s="60">
        <v>3</v>
      </c>
      <c r="F8" s="60">
        <v>5</v>
      </c>
      <c r="G8" s="24" t="s">
        <v>25</v>
      </c>
      <c r="H8" s="60">
        <f t="shared" ref="H8:H9" si="0">E8*F8</f>
        <v>15</v>
      </c>
      <c r="I8" s="60">
        <f t="shared" ref="I8:I9" si="1">IF(G8="Not Effective (x1)",E8*F8,IF(G8="Partially Effective (x0.8)",E8*F8*0.8, E8*F8*0.6))</f>
        <v>12</v>
      </c>
      <c r="J8" s="154"/>
    </row>
    <row r="9" spans="2:10" ht="30" customHeight="1" x14ac:dyDescent="0.25">
      <c r="B9" s="179"/>
      <c r="C9" s="180"/>
      <c r="D9" s="23" t="s">
        <v>11</v>
      </c>
      <c r="E9" s="60">
        <v>5</v>
      </c>
      <c r="F9" s="60">
        <v>5</v>
      </c>
      <c r="G9" s="23" t="s">
        <v>20</v>
      </c>
      <c r="H9" s="60">
        <f t="shared" si="0"/>
        <v>25</v>
      </c>
      <c r="I9" s="60">
        <f t="shared" si="1"/>
        <v>25</v>
      </c>
      <c r="J9" s="154"/>
    </row>
    <row r="10" spans="2:10" ht="30" customHeight="1" x14ac:dyDescent="0.25">
      <c r="B10" s="23" t="s">
        <v>12</v>
      </c>
      <c r="C10" s="71" t="s">
        <v>22</v>
      </c>
      <c r="D10" s="23" t="s">
        <v>138</v>
      </c>
      <c r="E10" s="148" t="s">
        <v>139</v>
      </c>
      <c r="F10" s="149"/>
      <c r="G10" s="173" t="s">
        <v>15</v>
      </c>
      <c r="H10" s="174"/>
      <c r="I10" s="148" t="s">
        <v>23</v>
      </c>
      <c r="J10" s="149"/>
    </row>
    <row r="11" spans="2:10" ht="45" customHeight="1" x14ac:dyDescent="0.25">
      <c r="B11" s="161" t="s">
        <v>13</v>
      </c>
      <c r="C11" s="162"/>
      <c r="D11" s="161" t="s">
        <v>41</v>
      </c>
      <c r="E11" s="162"/>
      <c r="F11" s="23" t="s">
        <v>16</v>
      </c>
      <c r="G11" s="173" t="s">
        <v>17</v>
      </c>
      <c r="H11" s="174"/>
      <c r="I11" s="173" t="s">
        <v>18</v>
      </c>
      <c r="J11" s="174"/>
    </row>
    <row r="12" spans="2:10" s="32" customFormat="1" ht="250.5" customHeight="1" x14ac:dyDescent="0.25">
      <c r="B12" s="158" t="s">
        <v>70</v>
      </c>
      <c r="C12" s="159"/>
      <c r="D12" s="157" t="s">
        <v>62</v>
      </c>
      <c r="E12" s="157"/>
      <c r="F12" s="72" t="s">
        <v>183</v>
      </c>
      <c r="G12" s="158" t="s">
        <v>118</v>
      </c>
      <c r="H12" s="159"/>
      <c r="I12" s="158" t="s">
        <v>93</v>
      </c>
      <c r="J12" s="159"/>
    </row>
    <row r="14" spans="2:10" x14ac:dyDescent="0.25">
      <c r="B14" s="68" t="s">
        <v>140</v>
      </c>
    </row>
    <row r="15" spans="2:10" x14ac:dyDescent="0.25">
      <c r="B15" s="147"/>
      <c r="C15" s="147"/>
      <c r="D15" s="147"/>
      <c r="E15" s="147"/>
      <c r="F15" s="147"/>
      <c r="G15" s="147"/>
      <c r="H15" s="147"/>
      <c r="I15" s="147"/>
      <c r="J15" s="147"/>
    </row>
    <row r="16" spans="2:10" x14ac:dyDescent="0.25">
      <c r="B16" s="147"/>
      <c r="C16" s="147"/>
      <c r="D16" s="147"/>
      <c r="E16" s="147"/>
      <c r="F16" s="147"/>
      <c r="G16" s="147"/>
      <c r="H16" s="147"/>
      <c r="I16" s="147"/>
      <c r="J16" s="147"/>
    </row>
    <row r="17" spans="2:10" x14ac:dyDescent="0.25">
      <c r="B17" s="147"/>
      <c r="C17" s="147"/>
      <c r="D17" s="147"/>
      <c r="E17" s="147"/>
      <c r="F17" s="147"/>
      <c r="G17" s="147"/>
      <c r="H17" s="147"/>
      <c r="I17" s="147"/>
      <c r="J17" s="147"/>
    </row>
    <row r="18" spans="2:10" x14ac:dyDescent="0.25">
      <c r="B18" s="147"/>
      <c r="C18" s="147"/>
      <c r="D18" s="147"/>
      <c r="E18" s="147"/>
      <c r="F18" s="147"/>
      <c r="G18" s="147"/>
      <c r="H18" s="147"/>
      <c r="I18" s="147"/>
      <c r="J18" s="147"/>
    </row>
    <row r="19" spans="2:10" x14ac:dyDescent="0.25">
      <c r="B19" s="147"/>
      <c r="C19" s="147"/>
      <c r="D19" s="147"/>
      <c r="E19" s="147"/>
      <c r="F19" s="147"/>
      <c r="G19" s="147"/>
      <c r="H19" s="147"/>
      <c r="I19" s="147"/>
      <c r="J19" s="147"/>
    </row>
    <row r="20" spans="2:10" x14ac:dyDescent="0.25">
      <c r="B20" s="147"/>
      <c r="C20" s="147"/>
      <c r="D20" s="147"/>
      <c r="E20" s="147"/>
      <c r="F20" s="147"/>
      <c r="G20" s="147"/>
      <c r="H20" s="147"/>
      <c r="I20" s="147"/>
      <c r="J20" s="147"/>
    </row>
    <row r="21" spans="2:10" x14ac:dyDescent="0.25">
      <c r="B21" s="147"/>
      <c r="C21" s="147"/>
      <c r="D21" s="147"/>
      <c r="E21" s="147"/>
      <c r="F21" s="147"/>
      <c r="G21" s="147"/>
      <c r="H21" s="147"/>
      <c r="I21" s="147"/>
      <c r="J21" s="147"/>
    </row>
    <row r="22" spans="2:10" x14ac:dyDescent="0.25">
      <c r="B22" s="147"/>
      <c r="C22" s="147"/>
      <c r="D22" s="147"/>
      <c r="E22" s="147"/>
      <c r="F22" s="147"/>
      <c r="G22" s="147"/>
      <c r="H22" s="147"/>
      <c r="I22" s="147"/>
      <c r="J22" s="147"/>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4" sqref="C4"/>
      <pageMargins left="0.7" right="0.7" top="0.75" bottom="0.75" header="0.3" footer="0.3"/>
      <pageSetup paperSize="9" scale="74" orientation="landscape" verticalDpi="0" r:id="rId2"/>
    </customSheetView>
  </customSheetViews>
  <mergeCells count="19">
    <mergeCell ref="G11:H11"/>
    <mergeCell ref="I11:J11"/>
    <mergeCell ref="E10:F10"/>
    <mergeCell ref="B15:J22"/>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2" orientation="landscape"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181</v>
      </c>
      <c r="D2" s="24" t="s">
        <v>1</v>
      </c>
      <c r="E2" s="163" t="s">
        <v>218</v>
      </c>
      <c r="F2" s="163"/>
      <c r="G2" s="163"/>
      <c r="H2" s="163"/>
      <c r="I2" s="163"/>
      <c r="J2" s="163"/>
    </row>
    <row r="3" spans="2:10" ht="45" customHeight="1" x14ac:dyDescent="0.25">
      <c r="B3" s="153"/>
      <c r="C3" s="160"/>
      <c r="D3" s="24" t="s">
        <v>2</v>
      </c>
      <c r="E3" s="163" t="s">
        <v>73</v>
      </c>
      <c r="F3" s="163"/>
      <c r="G3" s="163"/>
      <c r="H3" s="163"/>
      <c r="I3" s="163"/>
      <c r="J3" s="163"/>
    </row>
    <row r="4" spans="2:10" ht="45" customHeight="1" x14ac:dyDescent="0.25">
      <c r="B4" s="29" t="s">
        <v>141</v>
      </c>
      <c r="C4" s="69">
        <v>43003</v>
      </c>
      <c r="D4" s="23" t="s">
        <v>3</v>
      </c>
      <c r="E4" s="26" t="s">
        <v>19</v>
      </c>
      <c r="F4" s="171" t="s">
        <v>109</v>
      </c>
      <c r="G4" s="24" t="s">
        <v>59</v>
      </c>
      <c r="H4" s="8">
        <v>1386</v>
      </c>
      <c r="I4" s="23" t="s">
        <v>95</v>
      </c>
      <c r="J4" s="8">
        <v>23555</v>
      </c>
    </row>
    <row r="5" spans="2:10" ht="45" customHeight="1" x14ac:dyDescent="0.25">
      <c r="B5" s="30" t="s">
        <v>142</v>
      </c>
      <c r="C5" s="69">
        <v>2264141</v>
      </c>
      <c r="D5" s="24" t="s">
        <v>143</v>
      </c>
      <c r="E5" s="26" t="s">
        <v>21</v>
      </c>
      <c r="F5" s="172"/>
      <c r="G5" s="81" t="s">
        <v>60</v>
      </c>
      <c r="H5" s="8">
        <v>3</v>
      </c>
      <c r="I5" s="24" t="s">
        <v>96</v>
      </c>
      <c r="J5" s="8">
        <v>47</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5</v>
      </c>
      <c r="F7" s="60">
        <v>4</v>
      </c>
      <c r="G7" s="60" t="s">
        <v>20</v>
      </c>
      <c r="H7" s="60">
        <f>E7*F7</f>
        <v>20</v>
      </c>
      <c r="I7" s="60">
        <f>IF(G7="Not Effective (x1)",E7*F7,IF(G7="Partially Effective (x0.8)",E7*F7*0.8, E7*F7*0.6))</f>
        <v>20</v>
      </c>
      <c r="J7" s="154" t="s">
        <v>117</v>
      </c>
    </row>
    <row r="8" spans="2:10" ht="30" customHeight="1" x14ac:dyDescent="0.25">
      <c r="B8" s="153"/>
      <c r="C8" s="153"/>
      <c r="D8" s="23" t="s">
        <v>10</v>
      </c>
      <c r="E8" s="60">
        <v>5</v>
      </c>
      <c r="F8" s="60">
        <v>3</v>
      </c>
      <c r="G8" s="26" t="s">
        <v>25</v>
      </c>
      <c r="H8" s="60">
        <f t="shared" ref="H8:H9" si="0">E8*F8</f>
        <v>15</v>
      </c>
      <c r="I8" s="60">
        <f t="shared" ref="I8:I9" si="1">IF(G8="Not Effective (x1)",E8*F8,IF(G8="Partially Effective (x0.8)",E8*F8*0.8, E8*F8*0.6))</f>
        <v>12</v>
      </c>
      <c r="J8" s="154"/>
    </row>
    <row r="9" spans="2:10" ht="30" customHeight="1" x14ac:dyDescent="0.25">
      <c r="B9" s="153"/>
      <c r="C9" s="153"/>
      <c r="D9" s="23" t="s">
        <v>11</v>
      </c>
      <c r="E9" s="60">
        <v>5</v>
      </c>
      <c r="F9" s="60">
        <v>5</v>
      </c>
      <c r="G9" s="60" t="s">
        <v>20</v>
      </c>
      <c r="H9" s="60">
        <f t="shared" si="0"/>
        <v>25</v>
      </c>
      <c r="I9" s="60">
        <f t="shared" si="1"/>
        <v>25</v>
      </c>
      <c r="J9" s="154"/>
    </row>
    <row r="10" spans="2:10" ht="30" customHeight="1" x14ac:dyDescent="0.25">
      <c r="B10" s="23" t="s">
        <v>12</v>
      </c>
      <c r="C10" s="66" t="s">
        <v>22</v>
      </c>
      <c r="D10" s="23" t="s">
        <v>138</v>
      </c>
      <c r="E10" s="148" t="s">
        <v>139</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363" customHeight="1" x14ac:dyDescent="0.25">
      <c r="B12" s="158" t="s">
        <v>76</v>
      </c>
      <c r="C12" s="159"/>
      <c r="D12" s="157" t="s">
        <v>116</v>
      </c>
      <c r="E12" s="157"/>
      <c r="F12" s="72" t="s">
        <v>144</v>
      </c>
      <c r="G12" s="158" t="s">
        <v>119</v>
      </c>
      <c r="H12" s="159"/>
      <c r="I12" s="158" t="s">
        <v>93</v>
      </c>
      <c r="J12" s="159"/>
    </row>
    <row r="14" spans="2:10" x14ac:dyDescent="0.25">
      <c r="B14" s="68" t="s">
        <v>140</v>
      </c>
    </row>
    <row r="15" spans="2:10" x14ac:dyDescent="0.25">
      <c r="B15" s="147"/>
      <c r="C15" s="147"/>
      <c r="D15" s="147"/>
      <c r="E15" s="147"/>
      <c r="F15" s="147"/>
      <c r="G15" s="147"/>
      <c r="H15" s="147"/>
      <c r="I15" s="147"/>
      <c r="J15" s="147"/>
    </row>
    <row r="16" spans="2:10" x14ac:dyDescent="0.25">
      <c r="B16" s="147"/>
      <c r="C16" s="147"/>
      <c r="D16" s="147"/>
      <c r="E16" s="147"/>
      <c r="F16" s="147"/>
      <c r="G16" s="147"/>
      <c r="H16" s="147"/>
      <c r="I16" s="147"/>
      <c r="J16" s="147"/>
    </row>
    <row r="17" spans="2:10" x14ac:dyDescent="0.25">
      <c r="B17" s="147"/>
      <c r="C17" s="147"/>
      <c r="D17" s="147"/>
      <c r="E17" s="147"/>
      <c r="F17" s="147"/>
      <c r="G17" s="147"/>
      <c r="H17" s="147"/>
      <c r="I17" s="147"/>
      <c r="J17" s="147"/>
    </row>
    <row r="18" spans="2:10" x14ac:dyDescent="0.25">
      <c r="B18" s="147"/>
      <c r="C18" s="147"/>
      <c r="D18" s="147"/>
      <c r="E18" s="147"/>
      <c r="F18" s="147"/>
      <c r="G18" s="147"/>
      <c r="H18" s="147"/>
      <c r="I18" s="147"/>
      <c r="J18" s="147"/>
    </row>
    <row r="19" spans="2:10" x14ac:dyDescent="0.25">
      <c r="B19" s="147"/>
      <c r="C19" s="147"/>
      <c r="D19" s="147"/>
      <c r="E19" s="147"/>
      <c r="F19" s="147"/>
      <c r="G19" s="147"/>
      <c r="H19" s="147"/>
      <c r="I19" s="147"/>
      <c r="J19" s="147"/>
    </row>
    <row r="20" spans="2:10" x14ac:dyDescent="0.25">
      <c r="B20" s="147"/>
      <c r="C20" s="147"/>
      <c r="D20" s="147"/>
      <c r="E20" s="147"/>
      <c r="F20" s="147"/>
      <c r="G20" s="147"/>
      <c r="H20" s="147"/>
      <c r="I20" s="147"/>
      <c r="J20" s="147"/>
    </row>
    <row r="21" spans="2:10" x14ac:dyDescent="0.25">
      <c r="B21" s="147"/>
      <c r="C21" s="147"/>
      <c r="D21" s="147"/>
      <c r="E21" s="147"/>
      <c r="F21" s="147"/>
      <c r="G21" s="147"/>
      <c r="H21" s="147"/>
      <c r="I21" s="147"/>
      <c r="J21" s="147"/>
    </row>
    <row r="22" spans="2:10" x14ac:dyDescent="0.25">
      <c r="B22" s="147"/>
      <c r="C22" s="147"/>
      <c r="D22" s="147"/>
      <c r="E22" s="147"/>
      <c r="F22" s="147"/>
      <c r="G22" s="147"/>
      <c r="H22" s="147"/>
      <c r="I22" s="147"/>
      <c r="J22" s="147"/>
    </row>
  </sheetData>
  <customSheetViews>
    <customSheetView guid="{A5A992E5-A774-408A-88E8-BC6D12B4DBBC}" scale="80" fitToPage="1">
      <selection activeCell="C2" sqref="C2:C3"/>
      <pageMargins left="0.7" right="0.7" top="0.75" bottom="0.75" header="0.3" footer="0.3"/>
      <pageSetup paperSize="9" scale="63" orientation="landscape" verticalDpi="0" r:id="rId1"/>
    </customSheetView>
    <customSheetView guid="{5548FFB4-D490-49E1-BFE6-EDD52FAE47FE}" scale="80" showPageBreaks="1" fitToPage="1" printArea="1" topLeftCell="A4">
      <selection activeCell="B12" sqref="B12:C12"/>
      <pageMargins left="0.7" right="0.7" top="0.75" bottom="0.75" header="0.3" footer="0.3"/>
      <pageSetup paperSize="9" scale="63"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54" orientation="landscape"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169</v>
      </c>
      <c r="D2" s="24" t="s">
        <v>1</v>
      </c>
      <c r="E2" s="163" t="s">
        <v>58</v>
      </c>
      <c r="F2" s="163"/>
      <c r="G2" s="163"/>
      <c r="H2" s="163"/>
      <c r="I2" s="163"/>
      <c r="J2" s="163"/>
    </row>
    <row r="3" spans="2:10" ht="45" customHeight="1" x14ac:dyDescent="0.25">
      <c r="B3" s="153"/>
      <c r="C3" s="160"/>
      <c r="D3" s="24" t="s">
        <v>2</v>
      </c>
      <c r="E3" s="163" t="s">
        <v>74</v>
      </c>
      <c r="F3" s="163"/>
      <c r="G3" s="163"/>
      <c r="H3" s="163"/>
      <c r="I3" s="163"/>
      <c r="J3" s="163"/>
    </row>
    <row r="4" spans="2:10" ht="45" customHeight="1" x14ac:dyDescent="0.25">
      <c r="B4" s="23" t="s">
        <v>141</v>
      </c>
      <c r="C4" s="69">
        <v>43003</v>
      </c>
      <c r="D4" s="23" t="s">
        <v>3</v>
      </c>
      <c r="E4" s="26" t="s">
        <v>19</v>
      </c>
      <c r="F4" s="171" t="s">
        <v>109</v>
      </c>
      <c r="G4" s="24" t="s">
        <v>59</v>
      </c>
      <c r="H4" s="79">
        <v>1244</v>
      </c>
      <c r="I4" s="23" t="s">
        <v>95</v>
      </c>
      <c r="J4" s="79">
        <v>21152</v>
      </c>
    </row>
    <row r="5" spans="2:10" ht="45" customHeight="1" x14ac:dyDescent="0.25">
      <c r="B5" s="23" t="s">
        <v>142</v>
      </c>
      <c r="C5" s="69">
        <v>2264141</v>
      </c>
      <c r="D5" s="24" t="s">
        <v>143</v>
      </c>
      <c r="E5" s="26" t="s">
        <v>21</v>
      </c>
      <c r="F5" s="172"/>
      <c r="G5" s="81" t="s">
        <v>60</v>
      </c>
      <c r="H5" s="77" t="s">
        <v>61</v>
      </c>
      <c r="I5" s="24" t="s">
        <v>96</v>
      </c>
      <c r="J5" s="77" t="s">
        <v>61</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5</v>
      </c>
      <c r="F7" s="60">
        <v>3</v>
      </c>
      <c r="G7" s="26" t="s">
        <v>25</v>
      </c>
      <c r="H7" s="60">
        <f>E7*F7</f>
        <v>15</v>
      </c>
      <c r="I7" s="60">
        <f>IF(G7="Not Effective (x1)",E7*F7,IF(G7="Partially Effective (x0.8)",E7*F7*0.8, E7*F7*0.6))</f>
        <v>12</v>
      </c>
      <c r="J7" s="154" t="s">
        <v>117</v>
      </c>
    </row>
    <row r="8" spans="2:10" ht="30" customHeight="1" x14ac:dyDescent="0.25">
      <c r="B8" s="153"/>
      <c r="C8" s="153"/>
      <c r="D8" s="23" t="s">
        <v>10</v>
      </c>
      <c r="E8" s="60">
        <v>4</v>
      </c>
      <c r="F8" s="60">
        <v>3</v>
      </c>
      <c r="G8" s="26" t="s">
        <v>25</v>
      </c>
      <c r="H8" s="60">
        <f t="shared" ref="H8:H9" si="0">E8*F8</f>
        <v>12</v>
      </c>
      <c r="I8" s="60">
        <f t="shared" ref="I8:I9" si="1">IF(G8="Not Effective (x1)",E8*F8,IF(G8="Partially Effective (x0.8)",E8*F8*0.8, E8*F8*0.6))</f>
        <v>9.6000000000000014</v>
      </c>
      <c r="J8" s="154"/>
    </row>
    <row r="9" spans="2:10" ht="30" customHeight="1" x14ac:dyDescent="0.25">
      <c r="B9" s="153"/>
      <c r="C9" s="153"/>
      <c r="D9" s="23" t="s">
        <v>11</v>
      </c>
      <c r="E9" s="60">
        <v>5</v>
      </c>
      <c r="F9" s="60">
        <v>5</v>
      </c>
      <c r="G9" s="60" t="s">
        <v>20</v>
      </c>
      <c r="H9" s="60">
        <f t="shared" si="0"/>
        <v>25</v>
      </c>
      <c r="I9" s="60">
        <f t="shared" si="1"/>
        <v>25</v>
      </c>
      <c r="J9" s="154"/>
    </row>
    <row r="10" spans="2:10" ht="30" customHeight="1" x14ac:dyDescent="0.25">
      <c r="B10" s="23" t="s">
        <v>12</v>
      </c>
      <c r="C10" s="66" t="s">
        <v>172</v>
      </c>
      <c r="D10" s="23" t="s">
        <v>138</v>
      </c>
      <c r="E10" s="148" t="s">
        <v>186</v>
      </c>
      <c r="F10" s="149"/>
      <c r="G10" s="153" t="s">
        <v>15</v>
      </c>
      <c r="H10" s="153"/>
      <c r="I10" s="160" t="s">
        <v>27</v>
      </c>
      <c r="J10" s="160"/>
    </row>
    <row r="11" spans="2:10" ht="45" customHeight="1" x14ac:dyDescent="0.25">
      <c r="B11" s="155" t="s">
        <v>13</v>
      </c>
      <c r="C11" s="155"/>
      <c r="D11" s="155" t="s">
        <v>41</v>
      </c>
      <c r="E11" s="155"/>
      <c r="F11" s="23" t="s">
        <v>16</v>
      </c>
      <c r="G11" s="153" t="s">
        <v>17</v>
      </c>
      <c r="H11" s="153"/>
      <c r="I11" s="153" t="s">
        <v>18</v>
      </c>
      <c r="J11" s="153"/>
    </row>
    <row r="12" spans="2:10" s="76" customFormat="1" ht="409.5" x14ac:dyDescent="0.25">
      <c r="B12" s="150" t="s">
        <v>75</v>
      </c>
      <c r="C12" s="151"/>
      <c r="D12" s="150" t="s">
        <v>53</v>
      </c>
      <c r="E12" s="151"/>
      <c r="F12" s="28" t="s">
        <v>182</v>
      </c>
      <c r="G12" s="150" t="s">
        <v>126</v>
      </c>
      <c r="H12" s="151"/>
      <c r="I12" s="158" t="s">
        <v>93</v>
      </c>
      <c r="J12" s="159"/>
    </row>
    <row r="14" spans="2:10" x14ac:dyDescent="0.25">
      <c r="B14" s="68" t="s">
        <v>140</v>
      </c>
    </row>
    <row r="15" spans="2:10" x14ac:dyDescent="0.25">
      <c r="B15" s="147"/>
      <c r="C15" s="147"/>
      <c r="D15" s="147"/>
      <c r="E15" s="147"/>
      <c r="F15" s="147"/>
      <c r="G15" s="147"/>
      <c r="H15" s="147"/>
      <c r="I15" s="147"/>
      <c r="J15" s="147"/>
    </row>
    <row r="16" spans="2:10" x14ac:dyDescent="0.25">
      <c r="B16" s="147"/>
      <c r="C16" s="147"/>
      <c r="D16" s="147"/>
      <c r="E16" s="147"/>
      <c r="F16" s="147"/>
      <c r="G16" s="147"/>
      <c r="H16" s="147"/>
      <c r="I16" s="147"/>
      <c r="J16" s="147"/>
    </row>
    <row r="17" spans="2:10" x14ac:dyDescent="0.25">
      <c r="B17" s="147"/>
      <c r="C17" s="147"/>
      <c r="D17" s="147"/>
      <c r="E17" s="147"/>
      <c r="F17" s="147"/>
      <c r="G17" s="147"/>
      <c r="H17" s="147"/>
      <c r="I17" s="147"/>
      <c r="J17" s="147"/>
    </row>
    <row r="18" spans="2:10" x14ac:dyDescent="0.25">
      <c r="B18" s="147"/>
      <c r="C18" s="147"/>
      <c r="D18" s="147"/>
      <c r="E18" s="147"/>
      <c r="F18" s="147"/>
      <c r="G18" s="147"/>
      <c r="H18" s="147"/>
      <c r="I18" s="147"/>
      <c r="J18" s="147"/>
    </row>
    <row r="19" spans="2:10" x14ac:dyDescent="0.25">
      <c r="B19" s="147"/>
      <c r="C19" s="147"/>
      <c r="D19" s="147"/>
      <c r="E19" s="147"/>
      <c r="F19" s="147"/>
      <c r="G19" s="147"/>
      <c r="H19" s="147"/>
      <c r="I19" s="147"/>
      <c r="J19" s="147"/>
    </row>
    <row r="20" spans="2:10" x14ac:dyDescent="0.25">
      <c r="B20" s="147"/>
      <c r="C20" s="147"/>
      <c r="D20" s="147"/>
      <c r="E20" s="147"/>
      <c r="F20" s="147"/>
      <c r="G20" s="147"/>
      <c r="H20" s="147"/>
      <c r="I20" s="147"/>
      <c r="J20" s="147"/>
    </row>
    <row r="21" spans="2:10" x14ac:dyDescent="0.25">
      <c r="B21" s="147"/>
      <c r="C21" s="147"/>
      <c r="D21" s="147"/>
      <c r="E21" s="147"/>
      <c r="F21" s="147"/>
      <c r="G21" s="147"/>
      <c r="H21" s="147"/>
      <c r="I21" s="147"/>
      <c r="J21" s="147"/>
    </row>
    <row r="22" spans="2:10" x14ac:dyDescent="0.25">
      <c r="B22" s="147"/>
      <c r="C22" s="147"/>
      <c r="D22" s="147"/>
      <c r="E22" s="147"/>
      <c r="F22" s="147"/>
      <c r="G22" s="147"/>
      <c r="H22" s="147"/>
      <c r="I22" s="147"/>
      <c r="J22" s="147"/>
    </row>
    <row r="23" spans="2:10" x14ac:dyDescent="0.25">
      <c r="B23" s="147"/>
      <c r="C23" s="147"/>
      <c r="D23" s="147"/>
      <c r="E23" s="147"/>
      <c r="F23" s="147"/>
      <c r="G23" s="147"/>
      <c r="H23" s="147"/>
      <c r="I23" s="147"/>
      <c r="J23" s="147"/>
    </row>
  </sheetData>
  <customSheetViews>
    <customSheetView guid="{A5A992E5-A774-408A-88E8-BC6D12B4DBBC}" scale="80" fitToPage="1">
      <selection activeCell="C2" sqref="C2:C3"/>
      <pageMargins left="0.7" right="0.7" top="0.75" bottom="0.75" header="0.3" footer="0.3"/>
      <pageSetup paperSize="9" scale="59" orientation="landscape" verticalDpi="0" r:id="rId1"/>
    </customSheetView>
    <customSheetView guid="{5548FFB4-D490-49E1-BFE6-EDD52FAE47FE}" scale="80" showPageBreaks="1" fitToPage="1" printArea="1">
      <selection activeCell="E2" sqref="E2:J2"/>
      <pageMargins left="0.7" right="0.7" top="0.75" bottom="0.75" header="0.3" footer="0.3"/>
      <pageSetup paperSize="9" scale="68"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3"/>
    <mergeCell ref="B12:C12"/>
    <mergeCell ref="D12:E12"/>
    <mergeCell ref="G12:H12"/>
    <mergeCell ref="I12:J12"/>
  </mergeCells>
  <pageMargins left="0.7" right="0.7" top="0.75" bottom="0.75" header="0.3" footer="0.3"/>
  <pageSetup paperSize="9" scale="51" orientation="landscape"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2"/>
  <sheetViews>
    <sheetView zoomScale="80" zoomScaleNormal="80" workbookViewId="0">
      <selection activeCell="H4" sqref="H4"/>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53" t="s">
        <v>0</v>
      </c>
      <c r="C2" s="160" t="s">
        <v>170</v>
      </c>
      <c r="D2" s="24" t="s">
        <v>1</v>
      </c>
      <c r="E2" s="163" t="s">
        <v>90</v>
      </c>
      <c r="F2" s="163"/>
      <c r="G2" s="163"/>
      <c r="H2" s="163"/>
      <c r="I2" s="163"/>
      <c r="J2" s="163"/>
    </row>
    <row r="3" spans="2:10" ht="45" customHeight="1" x14ac:dyDescent="0.25">
      <c r="B3" s="153"/>
      <c r="C3" s="160"/>
      <c r="D3" s="24" t="s">
        <v>2</v>
      </c>
      <c r="E3" s="163" t="s">
        <v>77</v>
      </c>
      <c r="F3" s="163"/>
      <c r="G3" s="163"/>
      <c r="H3" s="163"/>
      <c r="I3" s="163"/>
      <c r="J3" s="163"/>
    </row>
    <row r="4" spans="2:10" ht="45" customHeight="1" x14ac:dyDescent="0.25">
      <c r="B4" s="23" t="s">
        <v>141</v>
      </c>
      <c r="C4" s="69">
        <v>43003</v>
      </c>
      <c r="D4" s="23" t="s">
        <v>3</v>
      </c>
      <c r="E4" s="26" t="s">
        <v>19</v>
      </c>
      <c r="F4" s="171" t="s">
        <v>109</v>
      </c>
      <c r="G4" s="24" t="s">
        <v>59</v>
      </c>
      <c r="H4" s="78">
        <v>823</v>
      </c>
      <c r="I4" s="23" t="s">
        <v>95</v>
      </c>
      <c r="J4" s="79">
        <v>13987</v>
      </c>
    </row>
    <row r="5" spans="2:10" ht="45" customHeight="1" x14ac:dyDescent="0.25">
      <c r="B5" s="23" t="s">
        <v>142</v>
      </c>
      <c r="C5" s="69">
        <v>2264141</v>
      </c>
      <c r="D5" s="24" t="s">
        <v>143</v>
      </c>
      <c r="E5" s="26" t="s">
        <v>21</v>
      </c>
      <c r="F5" s="172"/>
      <c r="G5" s="81" t="s">
        <v>60</v>
      </c>
      <c r="H5" s="78">
        <v>828</v>
      </c>
      <c r="I5" s="24" t="s">
        <v>96</v>
      </c>
      <c r="J5" s="79">
        <v>14073</v>
      </c>
    </row>
    <row r="6" spans="2:10" ht="30" customHeight="1" x14ac:dyDescent="0.25">
      <c r="B6" s="153" t="s">
        <v>14</v>
      </c>
      <c r="C6" s="153"/>
      <c r="D6" s="23"/>
      <c r="E6" s="23" t="s">
        <v>4</v>
      </c>
      <c r="F6" s="23" t="s">
        <v>69</v>
      </c>
      <c r="G6" s="23" t="s">
        <v>5</v>
      </c>
      <c r="H6" s="23" t="s">
        <v>6</v>
      </c>
      <c r="I6" s="23" t="s">
        <v>7</v>
      </c>
      <c r="J6" s="23" t="s">
        <v>8</v>
      </c>
    </row>
    <row r="7" spans="2:10" ht="30" customHeight="1" x14ac:dyDescent="0.25">
      <c r="B7" s="153"/>
      <c r="C7" s="153"/>
      <c r="D7" s="23" t="s">
        <v>9</v>
      </c>
      <c r="E7" s="60">
        <v>4</v>
      </c>
      <c r="F7" s="60">
        <v>4</v>
      </c>
      <c r="G7" s="60" t="s">
        <v>20</v>
      </c>
      <c r="H7" s="60">
        <f>E7*F7</f>
        <v>16</v>
      </c>
      <c r="I7" s="60">
        <f>IF(G7="Not Effective (x1)",E7*F7,IF(G7="Partially Effective (x0.8)",E7*F7*0.8, E7*F7*0.6))</f>
        <v>16</v>
      </c>
      <c r="J7" s="154" t="s">
        <v>117</v>
      </c>
    </row>
    <row r="8" spans="2:10" ht="30" customHeight="1" x14ac:dyDescent="0.25">
      <c r="B8" s="153"/>
      <c r="C8" s="153"/>
      <c r="D8" s="23" t="s">
        <v>10</v>
      </c>
      <c r="E8" s="60">
        <v>4</v>
      </c>
      <c r="F8" s="60">
        <v>4</v>
      </c>
      <c r="G8" s="26" t="s">
        <v>25</v>
      </c>
      <c r="H8" s="60">
        <f t="shared" ref="H8:H9" si="0">E8*F8</f>
        <v>16</v>
      </c>
      <c r="I8" s="60">
        <f t="shared" ref="I8:I9" si="1">IF(G8="Not Effective (x1)",E8*F8,IF(G8="Partially Effective (x0.8)",E8*F8*0.8, E8*F8*0.6))</f>
        <v>12.8</v>
      </c>
      <c r="J8" s="154"/>
    </row>
    <row r="9" spans="2:10" ht="30" customHeight="1" x14ac:dyDescent="0.25">
      <c r="B9" s="153"/>
      <c r="C9" s="153"/>
      <c r="D9" s="23" t="s">
        <v>11</v>
      </c>
      <c r="E9" s="60">
        <v>5</v>
      </c>
      <c r="F9" s="60">
        <v>5</v>
      </c>
      <c r="G9" s="60" t="s">
        <v>20</v>
      </c>
      <c r="H9" s="60">
        <f t="shared" si="0"/>
        <v>25</v>
      </c>
      <c r="I9" s="60">
        <f t="shared" si="1"/>
        <v>25</v>
      </c>
      <c r="J9" s="154"/>
    </row>
    <row r="10" spans="2:10" ht="30" customHeight="1" x14ac:dyDescent="0.25">
      <c r="B10" s="23" t="s">
        <v>12</v>
      </c>
      <c r="C10" s="66" t="s">
        <v>22</v>
      </c>
      <c r="D10" s="23" t="s">
        <v>138</v>
      </c>
      <c r="E10" s="148" t="s">
        <v>139</v>
      </c>
      <c r="F10" s="149"/>
      <c r="G10" s="153" t="s">
        <v>15</v>
      </c>
      <c r="H10" s="153"/>
      <c r="I10" s="160" t="s">
        <v>23</v>
      </c>
      <c r="J10" s="160"/>
    </row>
    <row r="11" spans="2:10" ht="45" customHeight="1" x14ac:dyDescent="0.25">
      <c r="B11" s="155" t="s">
        <v>13</v>
      </c>
      <c r="C11" s="155"/>
      <c r="D11" s="155" t="s">
        <v>41</v>
      </c>
      <c r="E11" s="155"/>
      <c r="F11" s="23" t="s">
        <v>16</v>
      </c>
      <c r="G11" s="153" t="s">
        <v>17</v>
      </c>
      <c r="H11" s="153"/>
      <c r="I11" s="153" t="s">
        <v>18</v>
      </c>
      <c r="J11" s="153"/>
    </row>
    <row r="12" spans="2:10" s="76" customFormat="1" ht="331.5" customHeight="1" x14ac:dyDescent="0.25">
      <c r="B12" s="150" t="s">
        <v>48</v>
      </c>
      <c r="C12" s="151"/>
      <c r="D12" s="156" t="s">
        <v>56</v>
      </c>
      <c r="E12" s="156"/>
      <c r="F12" s="28" t="s">
        <v>145</v>
      </c>
      <c r="G12" s="150" t="s">
        <v>120</v>
      </c>
      <c r="H12" s="151"/>
      <c r="I12" s="158" t="s">
        <v>93</v>
      </c>
      <c r="J12" s="159"/>
    </row>
    <row r="14" spans="2:10" x14ac:dyDescent="0.25">
      <c r="B14" s="68" t="s">
        <v>140</v>
      </c>
    </row>
    <row r="15" spans="2:10" x14ac:dyDescent="0.25">
      <c r="B15" s="147"/>
      <c r="C15" s="147"/>
      <c r="D15" s="147"/>
      <c r="E15" s="147"/>
      <c r="F15" s="147"/>
      <c r="G15" s="147"/>
      <c r="H15" s="147"/>
      <c r="I15" s="147"/>
      <c r="J15" s="147"/>
    </row>
    <row r="16" spans="2:10" x14ac:dyDescent="0.25">
      <c r="B16" s="147"/>
      <c r="C16" s="147"/>
      <c r="D16" s="147"/>
      <c r="E16" s="147"/>
      <c r="F16" s="147"/>
      <c r="G16" s="147"/>
      <c r="H16" s="147"/>
      <c r="I16" s="147"/>
      <c r="J16" s="147"/>
    </row>
    <row r="17" spans="2:10" x14ac:dyDescent="0.25">
      <c r="B17" s="147"/>
      <c r="C17" s="147"/>
      <c r="D17" s="147"/>
      <c r="E17" s="147"/>
      <c r="F17" s="147"/>
      <c r="G17" s="147"/>
      <c r="H17" s="147"/>
      <c r="I17" s="147"/>
      <c r="J17" s="147"/>
    </row>
    <row r="18" spans="2:10" x14ac:dyDescent="0.25">
      <c r="B18" s="147"/>
      <c r="C18" s="147"/>
      <c r="D18" s="147"/>
      <c r="E18" s="147"/>
      <c r="F18" s="147"/>
      <c r="G18" s="147"/>
      <c r="H18" s="147"/>
      <c r="I18" s="147"/>
      <c r="J18" s="147"/>
    </row>
    <row r="19" spans="2:10" x14ac:dyDescent="0.25">
      <c r="B19" s="147"/>
      <c r="C19" s="147"/>
      <c r="D19" s="147"/>
      <c r="E19" s="147"/>
      <c r="F19" s="147"/>
      <c r="G19" s="147"/>
      <c r="H19" s="147"/>
      <c r="I19" s="147"/>
      <c r="J19" s="147"/>
    </row>
    <row r="20" spans="2:10" x14ac:dyDescent="0.25">
      <c r="B20" s="147"/>
      <c r="C20" s="147"/>
      <c r="D20" s="147"/>
      <c r="E20" s="147"/>
      <c r="F20" s="147"/>
      <c r="G20" s="147"/>
      <c r="H20" s="147"/>
      <c r="I20" s="147"/>
      <c r="J20" s="147"/>
    </row>
    <row r="21" spans="2:10" x14ac:dyDescent="0.25">
      <c r="B21" s="147"/>
      <c r="C21" s="147"/>
      <c r="D21" s="147"/>
      <c r="E21" s="147"/>
      <c r="F21" s="147"/>
      <c r="G21" s="147"/>
      <c r="H21" s="147"/>
      <c r="I21" s="147"/>
      <c r="J21" s="147"/>
    </row>
    <row r="22" spans="2:10" x14ac:dyDescent="0.25">
      <c r="B22" s="147"/>
      <c r="C22" s="147"/>
      <c r="D22" s="147"/>
      <c r="E22" s="147"/>
      <c r="F22" s="147"/>
      <c r="G22" s="147"/>
      <c r="H22" s="147"/>
      <c r="I22" s="147"/>
      <c r="J22" s="147"/>
    </row>
  </sheetData>
  <customSheetViews>
    <customSheetView guid="{A5A992E5-A774-408A-88E8-BC6D12B4DBBC}" scale="80" fitToPage="1">
      <selection activeCell="C2" sqref="C2:C3"/>
      <pageMargins left="0.7" right="0.7" top="0.75" bottom="0.75" header="0.3" footer="0.3"/>
      <pageSetup paperSize="9" scale="66" orientation="landscape" verticalDpi="0" r:id="rId1"/>
    </customSheetView>
    <customSheetView guid="{5548FFB4-D490-49E1-BFE6-EDD52FAE47FE}" scale="80" showPageBreaks="1" fitToPage="1" printArea="1" topLeftCell="A10">
      <selection activeCell="B11" sqref="B11:C11"/>
      <pageMargins left="0.7" right="0.7" top="0.75" bottom="0.75" header="0.3" footer="0.3"/>
      <pageSetup paperSize="9" scale="66"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56"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Summary Log</vt: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016D - Site Specific CF</vt:lpstr>
      <vt:lpstr>017D - Standard CF</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lpstr>'016D - Site Specific CF'!Print_Area</vt:lpstr>
      <vt:lpstr>'017D - Standard CF'!Print_Area</vt:lpstr>
      <vt:lpstr>'Read Me First'!Print_Area</vt:lpstr>
      <vt:lpstr>'Summary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Nirav Vyas</dc:creator>
  <cp:lastModifiedBy>Nirav Vyas</cp:lastModifiedBy>
  <cp:lastPrinted>2017-10-19T14:50:17Z</cp:lastPrinted>
  <dcterms:created xsi:type="dcterms:W3CDTF">2015-06-05T18:17:20Z</dcterms:created>
  <dcterms:modified xsi:type="dcterms:W3CDTF">2018-09-05T15:01:40Z</dcterms:modified>
</cp:coreProperties>
</file>