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Clients\PAFA\04 - PAC\01 - Meetings\20180911\Final\"/>
    </mc:Choice>
  </mc:AlternateContent>
  <xr:revisionPtr revIDLastSave="0" documentId="10_ncr:100000_{E46F2C97-0E2E-4299-AD7A-10C3D447B6D9}" xr6:coauthVersionLast="31" xr6:coauthVersionMax="31" xr10:uidLastSave="{00000000-0000-0000-0000-000000000000}"/>
  <bookViews>
    <workbookView xWindow="0" yWindow="0" windowWidth="20490" windowHeight="6645" tabRatio="548" activeTab="1" xr2:uid="{00000000-000D-0000-FFFF-FFFF00000000}"/>
  </bookViews>
  <sheets>
    <sheet name="Summary Log" sheetId="19" r:id="rId1"/>
    <sheet name="Read Me First" sheetId="1" r:id="rId2"/>
    <sheet name="Risk Summary" sheetId="2" r:id="rId3"/>
    <sheet name="Risk Scores" sheetId="3" r:id="rId4"/>
    <sheet name="001-Theft of Gas" sheetId="4" r:id="rId5"/>
    <sheet name="002 - Use of the AQ Corrections" sheetId="5" r:id="rId6"/>
    <sheet name="003 - Estimated readings" sheetId="6" r:id="rId7"/>
    <sheet name="004 - LDZ Offtake measure error" sheetId="7" r:id="rId8"/>
    <sheet name="005 - Incorrect asset data" sheetId="8" r:id="rId9"/>
    <sheet name="006 - Site WAR for EUC 3-8" sheetId="9" r:id="rId10"/>
    <sheet name="007 - Undetected LDZ errors" sheetId="10" r:id="rId11"/>
    <sheet name="008 - Unregistered Sites" sheetId="11" r:id="rId12"/>
    <sheet name="009 - Shipperless Sites" sheetId="12" r:id="rId13"/>
    <sheet name="010 - Readings fail validation" sheetId="13" r:id="rId14"/>
    <sheet name="011 - Late Check Reads" sheetId="14" r:id="rId15"/>
    <sheet name="012 - Meter read submission PC4" sheetId="15" r:id="rId16"/>
    <sheet name="013 - Est. Reads Change Shipper" sheetId="16" r:id="rId17"/>
    <sheet name="014 - Failure to obtain read" sheetId="17" r:id="rId18"/>
    <sheet name="015 - Retrospective updates" sheetId="18" r:id="rId19"/>
    <sheet name="016D - Site Specific CF" sheetId="21" r:id="rId20"/>
    <sheet name="017D - Standard CF" sheetId="20" r:id="rId21"/>
  </sheets>
  <definedNames>
    <definedName name="_xlnm._FilterDatabase" localSheetId="2" hidden="1">'Risk Summary'!$A$1:$S$16</definedName>
    <definedName name="_xlnm.Print_Area" localSheetId="4">'001-Theft of Gas'!$A$1:$K$20</definedName>
    <definedName name="_xlnm.Print_Area" localSheetId="5">'002 - Use of the AQ Corrections'!$A$1:$K$23</definedName>
    <definedName name="_xlnm.Print_Area" localSheetId="6">'003 - Estimated readings'!$A$1:$K$23</definedName>
    <definedName name="_xlnm.Print_Area" localSheetId="7">'004 - LDZ Offtake measure error'!$A$1:$K$24</definedName>
    <definedName name="_xlnm.Print_Area" localSheetId="8">'005 - Incorrect asset data'!$A$1:$K$23</definedName>
    <definedName name="_xlnm.Print_Area" localSheetId="9">'006 - Site WAR for EUC 3-8'!$A$1:$K$23</definedName>
    <definedName name="_xlnm.Print_Area" localSheetId="10">'007 - Undetected LDZ errors'!$A$1:$K$23</definedName>
    <definedName name="_xlnm.Print_Area" localSheetId="11">'008 - Unregistered Sites'!$A$1:$K$25</definedName>
    <definedName name="_xlnm.Print_Area" localSheetId="12">'009 - Shipperless Sites'!$A$1:$K$26</definedName>
    <definedName name="_xlnm.Print_Area" localSheetId="13">'010 - Readings fail validation'!$A$1:$K$26</definedName>
    <definedName name="_xlnm.Print_Area" localSheetId="14">'011 - Late Check Reads'!$A$1:$K$26</definedName>
    <definedName name="_xlnm.Print_Area" localSheetId="15">'012 - Meter read submission PC4'!$A$1:$K$24</definedName>
    <definedName name="_xlnm.Print_Area" localSheetId="16">'013 - Est. Reads Change Shipper'!$A$1:$K$24</definedName>
    <definedName name="_xlnm.Print_Area" localSheetId="17">'014 - Failure to obtain read'!$A$1:$K$24</definedName>
    <definedName name="_xlnm.Print_Area" localSheetId="18">'015 - Retrospective updates'!$A$1:$K$25</definedName>
    <definedName name="_xlnm.Print_Area" localSheetId="19">'016D - Site Specific CF'!$A$1:$K$25</definedName>
    <definedName name="_xlnm.Print_Area" localSheetId="20">'017D - Standard CF'!$A$1:$K$25</definedName>
    <definedName name="_xlnm.Print_Area" localSheetId="1">'Read Me First'!$A$1:$H$23</definedName>
    <definedName name="_xlnm.Print_Area" localSheetId="0">'Summary Log'!$A$1:$D$3</definedName>
    <definedName name="Z_5548FFB4_D490_49E1_BFE6_EDD52FAE47FE_.wvu.FilterData" localSheetId="2" hidden="1">'Risk Summary'!$A$1:$J$1</definedName>
    <definedName name="Z_5548FFB4_D490_49E1_BFE6_EDD52FAE47FE_.wvu.PrintArea" localSheetId="4" hidden="1">'001-Theft of Gas'!$A$1:$K$14</definedName>
    <definedName name="Z_5548FFB4_D490_49E1_BFE6_EDD52FAE47FE_.wvu.PrintArea" localSheetId="5" hidden="1">'002 - Use of the AQ Corrections'!$B$1:$K$13</definedName>
    <definedName name="Z_5548FFB4_D490_49E1_BFE6_EDD52FAE47FE_.wvu.PrintArea" localSheetId="6" hidden="1">'003 - Estimated readings'!$A$1:$K$13</definedName>
    <definedName name="Z_5548FFB4_D490_49E1_BFE6_EDD52FAE47FE_.wvu.PrintArea" localSheetId="7" hidden="1">'004 - LDZ Offtake measure error'!$A$1:$K$13</definedName>
    <definedName name="Z_5548FFB4_D490_49E1_BFE6_EDD52FAE47FE_.wvu.PrintArea" localSheetId="8" hidden="1">'005 - Incorrect asset data'!$A$1:$K$13</definedName>
    <definedName name="Z_5548FFB4_D490_49E1_BFE6_EDD52FAE47FE_.wvu.PrintArea" localSheetId="9" hidden="1">'006 - Site WAR for EUC 3-8'!$A$1:$K$13</definedName>
    <definedName name="Z_5548FFB4_D490_49E1_BFE6_EDD52FAE47FE_.wvu.PrintArea" localSheetId="10" hidden="1">'007 - Undetected LDZ errors'!$A$1:$K$13</definedName>
    <definedName name="Z_5548FFB4_D490_49E1_BFE6_EDD52FAE47FE_.wvu.PrintArea" localSheetId="11" hidden="1">'008 - Unregistered Sites'!$A$1:$K$13</definedName>
    <definedName name="Z_5548FFB4_D490_49E1_BFE6_EDD52FAE47FE_.wvu.PrintArea" localSheetId="12" hidden="1">'009 - Shipperless Sites'!$A$1:$K$13</definedName>
    <definedName name="Z_5548FFB4_D490_49E1_BFE6_EDD52FAE47FE_.wvu.PrintArea" localSheetId="13" hidden="1">'010 - Readings fail validation'!$A$1:$K$13</definedName>
    <definedName name="Z_5548FFB4_D490_49E1_BFE6_EDD52FAE47FE_.wvu.PrintArea" localSheetId="14" hidden="1">'011 - Late Check Reads'!$A$1:$K$13</definedName>
    <definedName name="Z_5548FFB4_D490_49E1_BFE6_EDD52FAE47FE_.wvu.PrintArea" localSheetId="15" hidden="1">'012 - Meter read submission PC4'!$A$1:$K$13</definedName>
    <definedName name="Z_5548FFB4_D490_49E1_BFE6_EDD52FAE47FE_.wvu.PrintArea" localSheetId="16" hidden="1">'013 - Est. Reads Change Shipper'!$A$1:$K$13</definedName>
    <definedName name="Z_5548FFB4_D490_49E1_BFE6_EDD52FAE47FE_.wvu.PrintArea" localSheetId="17" hidden="1">'014 - Failure to obtain read'!$A$1:$K$13</definedName>
    <definedName name="Z_5548FFB4_D490_49E1_BFE6_EDD52FAE47FE_.wvu.PrintArea" localSheetId="18" hidden="1">'015 - Retrospective updates'!$A$1:$K$13</definedName>
    <definedName name="Z_5548FFB4_D490_49E1_BFE6_EDD52FAE47FE_.wvu.PrintArea" localSheetId="19" hidden="1">'016D - Site Specific CF'!$A$1:$K$13</definedName>
    <definedName name="Z_5548FFB4_D490_49E1_BFE6_EDD52FAE47FE_.wvu.PrintArea" localSheetId="20" hidden="1">'017D - Standard CF'!$A$1:$K$13</definedName>
    <definedName name="Z_A5A992E5_A774_408A_88E8_BC6D12B4DBBC_.wvu.FilterData" localSheetId="2" hidden="1">'Risk Summary'!$A$1:$S$16</definedName>
    <definedName name="Z_A5A992E5_A774_408A_88E8_BC6D12B4DBBC_.wvu.PrintArea" localSheetId="4" hidden="1">'001-Theft of Gas'!$A$1:$K$14</definedName>
    <definedName name="Z_A5A992E5_A774_408A_88E8_BC6D12B4DBBC_.wvu.PrintArea" localSheetId="5" hidden="1">'002 - Use of the AQ Corrections'!$B$1:$K$13</definedName>
    <definedName name="Z_A5A992E5_A774_408A_88E8_BC6D12B4DBBC_.wvu.PrintArea" localSheetId="6" hidden="1">'003 - Estimated readings'!$A$1:$K$13</definedName>
    <definedName name="Z_A5A992E5_A774_408A_88E8_BC6D12B4DBBC_.wvu.PrintArea" localSheetId="7" hidden="1">'004 - LDZ Offtake measure error'!$A$1:$K$13</definedName>
    <definedName name="Z_A5A992E5_A774_408A_88E8_BC6D12B4DBBC_.wvu.PrintArea" localSheetId="8" hidden="1">'005 - Incorrect asset data'!$A$1:$K$13</definedName>
    <definedName name="Z_A5A992E5_A774_408A_88E8_BC6D12B4DBBC_.wvu.PrintArea" localSheetId="9" hidden="1">'006 - Site WAR for EUC 3-8'!$A$1:$K$13</definedName>
    <definedName name="Z_A5A992E5_A774_408A_88E8_BC6D12B4DBBC_.wvu.PrintArea" localSheetId="10" hidden="1">'007 - Undetected LDZ errors'!$A$1:$K$13</definedName>
    <definedName name="Z_A5A992E5_A774_408A_88E8_BC6D12B4DBBC_.wvu.PrintArea" localSheetId="11" hidden="1">'008 - Unregistered Sites'!$A$1:$K$13</definedName>
    <definedName name="Z_A5A992E5_A774_408A_88E8_BC6D12B4DBBC_.wvu.PrintArea" localSheetId="12" hidden="1">'009 - Shipperless Sites'!$A$1:$K$13</definedName>
    <definedName name="Z_A5A992E5_A774_408A_88E8_BC6D12B4DBBC_.wvu.PrintArea" localSheetId="13" hidden="1">'010 - Readings fail validation'!$A$1:$K$13</definedName>
    <definedName name="Z_A5A992E5_A774_408A_88E8_BC6D12B4DBBC_.wvu.PrintArea" localSheetId="14" hidden="1">'011 - Late Check Reads'!$A$1:$K$13</definedName>
    <definedName name="Z_A5A992E5_A774_408A_88E8_BC6D12B4DBBC_.wvu.PrintArea" localSheetId="15" hidden="1">'012 - Meter read submission PC4'!$A$1:$K$13</definedName>
    <definedName name="Z_A5A992E5_A774_408A_88E8_BC6D12B4DBBC_.wvu.PrintArea" localSheetId="16" hidden="1">'013 - Est. Reads Change Shipper'!$A$1:$K$13</definedName>
    <definedName name="Z_A5A992E5_A774_408A_88E8_BC6D12B4DBBC_.wvu.PrintArea" localSheetId="17" hidden="1">'014 - Failure to obtain read'!$A$1:$K$13</definedName>
    <definedName name="Z_A5A992E5_A774_408A_88E8_BC6D12B4DBBC_.wvu.PrintArea" localSheetId="18" hidden="1">'015 - Retrospective updates'!$A$1:$K$13</definedName>
    <definedName name="Z_A5A992E5_A774_408A_88E8_BC6D12B4DBBC_.wvu.PrintArea" localSheetId="19" hidden="1">'016D - Site Specific CF'!$A$1:$K$13</definedName>
    <definedName name="Z_A5A992E5_A774_408A_88E8_BC6D12B4DBBC_.wvu.PrintArea" localSheetId="20" hidden="1">'017D - Standard CF'!$A$1:$K$13</definedName>
  </definedNames>
  <calcPr calcId="179017" concurrentCalc="0"/>
  <customWorkbookViews>
    <customWorkbookView name="Miriam Ellis - Personal View" guid="{5548FFB4-D490-49E1-BFE6-EDD52FAE47FE}" mergeInterval="0" personalView="1" maximized="1" xWindow="-11" yWindow="-11" windowWidth="1942" windowHeight="1042" tabRatio="548" activeSheetId="4"/>
    <customWorkbookView name="Nirav Vyas - Personal View" guid="{A5A992E5-A774-408A-88E8-BC6D12B4DBBC}" mergeInterval="0" personalView="1" maximized="1" xWindow="-8" yWindow="-8" windowWidth="1936" windowHeight="1056" tabRatio="5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2" l="1"/>
  <c r="R18" i="2"/>
  <c r="I8" i="20"/>
  <c r="P18" i="2"/>
  <c r="H8" i="20"/>
  <c r="O18" i="2"/>
  <c r="N18" i="2"/>
  <c r="M18" i="2"/>
  <c r="L18" i="2"/>
  <c r="K18" i="2"/>
  <c r="J18" i="2"/>
  <c r="I18" i="2"/>
  <c r="H18" i="2"/>
  <c r="I7" i="20"/>
  <c r="G18" i="2"/>
  <c r="H7" i="20"/>
  <c r="F18" i="2"/>
  <c r="E18" i="2"/>
  <c r="D18" i="2"/>
  <c r="C18" i="2"/>
  <c r="D17" i="2"/>
  <c r="E17" i="2"/>
  <c r="F17" i="2"/>
  <c r="I7" i="21"/>
  <c r="G17" i="2"/>
  <c r="C17" i="2"/>
  <c r="S17" i="2"/>
  <c r="R17" i="2"/>
  <c r="I8" i="21"/>
  <c r="P17" i="2"/>
  <c r="H8" i="21"/>
  <c r="O17" i="2"/>
  <c r="N17" i="2"/>
  <c r="M17" i="2"/>
  <c r="L17" i="2"/>
  <c r="K17" i="2"/>
  <c r="J17" i="2"/>
  <c r="I17" i="2"/>
  <c r="H17" i="2"/>
  <c r="B18" i="2"/>
  <c r="B17" i="2"/>
  <c r="I9" i="21"/>
  <c r="H9" i="21"/>
  <c r="H7" i="21"/>
  <c r="I9" i="20"/>
  <c r="H9" i="20"/>
  <c r="B3" i="2"/>
  <c r="I8" i="5"/>
  <c r="P3" i="2"/>
  <c r="B5" i="2"/>
  <c r="S16" i="2"/>
  <c r="S15" i="2"/>
  <c r="S14" i="2"/>
  <c r="S13" i="2"/>
  <c r="S12" i="2"/>
  <c r="S11" i="2"/>
  <c r="S10" i="2"/>
  <c r="S9" i="2"/>
  <c r="S8" i="2"/>
  <c r="S7" i="2"/>
  <c r="S6" i="2"/>
  <c r="S5" i="2"/>
  <c r="S4" i="2"/>
  <c r="S3" i="2"/>
  <c r="R3" i="2"/>
  <c r="S2" i="2"/>
  <c r="R2" i="2"/>
  <c r="R16" i="2"/>
  <c r="R15" i="2"/>
  <c r="R14" i="2"/>
  <c r="R13" i="2"/>
  <c r="R12" i="2"/>
  <c r="R11" i="2"/>
  <c r="R10" i="2"/>
  <c r="R9" i="2"/>
  <c r="R8" i="2"/>
  <c r="R7" i="2"/>
  <c r="R6" i="2"/>
  <c r="R5" i="2"/>
  <c r="R4" i="2"/>
  <c r="I8" i="6"/>
  <c r="P4" i="2"/>
  <c r="H8" i="18"/>
  <c r="O16" i="2"/>
  <c r="I3" i="2"/>
  <c r="K16" i="2"/>
  <c r="J16" i="2"/>
  <c r="I16" i="2"/>
  <c r="H16" i="2"/>
  <c r="K15" i="2"/>
  <c r="J15" i="2"/>
  <c r="I15" i="2"/>
  <c r="H15" i="2"/>
  <c r="K14" i="2"/>
  <c r="J14" i="2"/>
  <c r="I14" i="2"/>
  <c r="H14" i="2"/>
  <c r="M13" i="2"/>
  <c r="L13" i="2"/>
  <c r="K13" i="2"/>
  <c r="J13" i="2"/>
  <c r="I13" i="2"/>
  <c r="H13" i="2"/>
  <c r="I7" i="15"/>
  <c r="G13" i="2"/>
  <c r="M12" i="2"/>
  <c r="L12" i="2"/>
  <c r="K12" i="2"/>
  <c r="J12" i="2"/>
  <c r="I12" i="2"/>
  <c r="H12" i="2"/>
  <c r="I7" i="14"/>
  <c r="G12" i="2"/>
  <c r="M11" i="2"/>
  <c r="L11" i="2"/>
  <c r="K11" i="2"/>
  <c r="J11" i="2"/>
  <c r="I11" i="2"/>
  <c r="H11" i="2"/>
  <c r="M10" i="2"/>
  <c r="L10" i="2"/>
  <c r="K10" i="2"/>
  <c r="J10" i="2"/>
  <c r="I10" i="2"/>
  <c r="H10" i="2"/>
  <c r="M9" i="2"/>
  <c r="L9" i="2"/>
  <c r="K9" i="2"/>
  <c r="J9" i="2"/>
  <c r="I9" i="2"/>
  <c r="H9" i="2"/>
  <c r="M8" i="2"/>
  <c r="L8" i="2"/>
  <c r="K8" i="2"/>
  <c r="J8" i="2"/>
  <c r="I8" i="2"/>
  <c r="H8" i="2"/>
  <c r="M7" i="2"/>
  <c r="L7" i="2"/>
  <c r="K7" i="2"/>
  <c r="J7" i="2"/>
  <c r="I7" i="2"/>
  <c r="M6" i="2"/>
  <c r="L6" i="2"/>
  <c r="K6" i="2"/>
  <c r="J6" i="2"/>
  <c r="I6" i="2"/>
  <c r="H6" i="2"/>
  <c r="H7" i="2"/>
  <c r="I7" i="9"/>
  <c r="G7" i="2"/>
  <c r="H7" i="9"/>
  <c r="F7" i="2"/>
  <c r="E7" i="2"/>
  <c r="D7" i="2"/>
  <c r="I8" i="8"/>
  <c r="P6" i="2"/>
  <c r="H8" i="8"/>
  <c r="O6" i="2"/>
  <c r="N6" i="2"/>
  <c r="M5" i="2"/>
  <c r="L5" i="2"/>
  <c r="K5" i="2"/>
  <c r="J5" i="2"/>
  <c r="I5" i="2"/>
  <c r="H5" i="2"/>
  <c r="I7" i="7"/>
  <c r="G5" i="2"/>
  <c r="H7" i="7"/>
  <c r="F5" i="2"/>
  <c r="E5" i="2"/>
  <c r="D5" i="2"/>
  <c r="N4" i="2"/>
  <c r="M4" i="2"/>
  <c r="L4" i="2"/>
  <c r="K4" i="2"/>
  <c r="J4" i="2"/>
  <c r="I4" i="2"/>
  <c r="H4" i="2"/>
  <c r="H3" i="2"/>
  <c r="H8" i="5"/>
  <c r="O3" i="2"/>
  <c r="N3" i="2"/>
  <c r="M3" i="2"/>
  <c r="L3" i="2"/>
  <c r="K3" i="2"/>
  <c r="J3" i="2"/>
  <c r="I8" i="4"/>
  <c r="P2" i="2"/>
  <c r="H8" i="4"/>
  <c r="O2" i="2"/>
  <c r="N2" i="2"/>
  <c r="K2" i="2"/>
  <c r="J2" i="2"/>
  <c r="I2" i="2"/>
  <c r="H2" i="2"/>
  <c r="I8" i="18"/>
  <c r="P16" i="2"/>
  <c r="N16" i="2"/>
  <c r="M16" i="2"/>
  <c r="L16" i="2"/>
  <c r="I8" i="17"/>
  <c r="P15" i="2"/>
  <c r="H8" i="17"/>
  <c r="O15" i="2"/>
  <c r="N15" i="2"/>
  <c r="M15" i="2"/>
  <c r="L15" i="2"/>
  <c r="I8" i="16"/>
  <c r="P14" i="2"/>
  <c r="H8" i="16"/>
  <c r="O14" i="2"/>
  <c r="N14" i="2"/>
  <c r="M14" i="2"/>
  <c r="L14" i="2"/>
  <c r="I8" i="15"/>
  <c r="P13" i="2"/>
  <c r="H8" i="15"/>
  <c r="O13" i="2"/>
  <c r="N13" i="2"/>
  <c r="I8" i="14"/>
  <c r="P12" i="2"/>
  <c r="H8" i="14"/>
  <c r="O12" i="2"/>
  <c r="N12" i="2"/>
  <c r="I8" i="13"/>
  <c r="P11" i="2"/>
  <c r="H8" i="13"/>
  <c r="O11" i="2"/>
  <c r="N11" i="2"/>
  <c r="I8" i="12"/>
  <c r="P10" i="2"/>
  <c r="H8" i="12"/>
  <c r="O10" i="2"/>
  <c r="N10" i="2"/>
  <c r="I8" i="11"/>
  <c r="P9" i="2"/>
  <c r="H8" i="11"/>
  <c r="O9" i="2"/>
  <c r="N9" i="2"/>
  <c r="C12" i="2"/>
  <c r="B9" i="2"/>
  <c r="I8" i="10"/>
  <c r="P8" i="2"/>
  <c r="H8" i="10"/>
  <c r="O8" i="2"/>
  <c r="N8" i="2"/>
  <c r="H8" i="9"/>
  <c r="O7" i="2"/>
  <c r="N7" i="2"/>
  <c r="N5" i="2"/>
  <c r="H8" i="6"/>
  <c r="O4" i="2"/>
  <c r="M2" i="2"/>
  <c r="L2" i="2"/>
  <c r="I9" i="18"/>
  <c r="H9" i="18"/>
  <c r="I7" i="18"/>
  <c r="H7" i="18"/>
  <c r="I9" i="17"/>
  <c r="H9" i="17"/>
  <c r="I7" i="17"/>
  <c r="H7" i="17"/>
  <c r="I9" i="16"/>
  <c r="H9" i="16"/>
  <c r="I7" i="16"/>
  <c r="H7" i="16"/>
  <c r="I9" i="15"/>
  <c r="H9" i="15"/>
  <c r="H7" i="15"/>
  <c r="I9" i="14"/>
  <c r="H9" i="14"/>
  <c r="H7" i="14"/>
  <c r="I9" i="13"/>
  <c r="H9" i="13"/>
  <c r="I7" i="13"/>
  <c r="H7" i="13"/>
  <c r="I9" i="11"/>
  <c r="H9" i="11"/>
  <c r="I7" i="11"/>
  <c r="H7" i="11"/>
  <c r="I9" i="12"/>
  <c r="H9" i="12"/>
  <c r="I7" i="12"/>
  <c r="H7" i="12"/>
  <c r="I9" i="10"/>
  <c r="H9" i="10"/>
  <c r="I7" i="10"/>
  <c r="H7" i="10"/>
  <c r="I9" i="9"/>
  <c r="H9" i="9"/>
  <c r="I8" i="9"/>
  <c r="P7" i="2"/>
  <c r="I9" i="8"/>
  <c r="H9" i="8"/>
  <c r="I7" i="8"/>
  <c r="H7" i="8"/>
  <c r="I9" i="7"/>
  <c r="H9" i="7"/>
  <c r="I8" i="7"/>
  <c r="P5" i="2"/>
  <c r="H8" i="7"/>
  <c r="O5" i="2"/>
  <c r="I9" i="6"/>
  <c r="H9" i="6"/>
  <c r="I7" i="6"/>
  <c r="H7" i="6"/>
  <c r="I9" i="5"/>
  <c r="H9" i="5"/>
  <c r="I7" i="5"/>
  <c r="H7" i="5"/>
  <c r="B16" i="2"/>
  <c r="B15" i="2"/>
  <c r="B14" i="2"/>
  <c r="B13" i="2"/>
  <c r="B12" i="2"/>
  <c r="B11" i="2"/>
  <c r="B10" i="2"/>
  <c r="B8" i="2"/>
  <c r="B7" i="2"/>
  <c r="B6" i="2"/>
  <c r="B4" i="2"/>
  <c r="B2" i="2"/>
  <c r="F3" i="2"/>
  <c r="G3" i="2"/>
  <c r="F4" i="2"/>
  <c r="G4" i="2"/>
  <c r="F6" i="2"/>
  <c r="G6" i="2"/>
  <c r="F8" i="2"/>
  <c r="G8" i="2"/>
  <c r="F10" i="2"/>
  <c r="G10" i="2"/>
  <c r="F9" i="2"/>
  <c r="G9" i="2"/>
  <c r="F11" i="2"/>
  <c r="G11" i="2"/>
  <c r="F12" i="2"/>
  <c r="F13" i="2"/>
  <c r="F14" i="2"/>
  <c r="G14" i="2"/>
  <c r="F15" i="2"/>
  <c r="G15" i="2"/>
  <c r="F16" i="2"/>
  <c r="G16" i="2"/>
  <c r="I9" i="4"/>
  <c r="H9" i="4"/>
  <c r="H7" i="4"/>
  <c r="I7" i="4"/>
  <c r="E3" i="2"/>
  <c r="E4" i="2"/>
  <c r="E6" i="2"/>
  <c r="E8" i="2"/>
  <c r="E10" i="2"/>
  <c r="E9" i="2"/>
  <c r="E11" i="2"/>
  <c r="E12" i="2"/>
  <c r="E13" i="2"/>
  <c r="E14" i="2"/>
  <c r="E15" i="2"/>
  <c r="E16" i="2"/>
  <c r="E2" i="2"/>
  <c r="D3" i="2"/>
  <c r="D4" i="2"/>
  <c r="D6" i="2"/>
  <c r="D8" i="2"/>
  <c r="D10" i="2"/>
  <c r="D9" i="2"/>
  <c r="D11" i="2"/>
  <c r="D12" i="2"/>
  <c r="D13" i="2"/>
  <c r="D14" i="2"/>
  <c r="D15" i="2"/>
  <c r="D16" i="2"/>
  <c r="D2" i="2"/>
  <c r="F2" i="2"/>
  <c r="G2" i="2"/>
  <c r="C16" i="2"/>
  <c r="C15" i="2"/>
  <c r="C14" i="2"/>
  <c r="C13" i="2"/>
  <c r="C11" i="2"/>
  <c r="C9" i="2"/>
  <c r="C10" i="2"/>
  <c r="C8" i="2"/>
  <c r="C7" i="2"/>
  <c r="C6" i="2"/>
  <c r="C5" i="2"/>
  <c r="C4" i="2"/>
  <c r="C3" i="2"/>
  <c r="C2" i="2"/>
</calcChain>
</file>

<file path=xl/sharedStrings.xml><?xml version="1.0" encoding="utf-8"?>
<sst xmlns="http://schemas.openxmlformats.org/spreadsheetml/2006/main" count="955" uniqueCount="248">
  <si>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</si>
  <si>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</si>
  <si>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</si>
  <si>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</si>
  <si>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</si>
  <si>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</si>
  <si>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</si>
  <si>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</si>
  <si>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</si>
  <si>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</si>
  <si>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</si>
  <si>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</si>
  <si>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</si>
  <si>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</si>
  <si>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</si>
  <si>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</si>
  <si>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</si>
  <si>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</si>
  <si>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</si>
  <si>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</si>
  <si>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</si>
  <si>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</si>
  <si>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</si>
  <si>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</si>
  <si>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Theft of Gas</t>
  </si>
  <si>
    <t>Partially Effective (x0.8)</t>
  </si>
  <si>
    <t>Use of the AQ Correction Process</t>
  </si>
  <si>
    <t>Allocation</t>
  </si>
  <si>
    <t xml:space="preserve">Allocation </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</si>
  <si>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</si>
  <si>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</si>
  <si>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</si>
  <si>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</si>
  <si>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</si>
  <si>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</si>
  <si>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</si>
  <si>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</si>
  <si>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</si>
  <si>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</si>
  <si>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</si>
  <si>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</si>
  <si>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</si>
  <si>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</si>
  <si>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</si>
  <si>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</si>
  <si>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</si>
  <si>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</si>
  <si>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</si>
  <si>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</si>
  <si>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LDZ offtake meters develop an error and remains undetected, which causes the readings to be inaccurate. </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</si>
  <si>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</si>
  <si>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</si>
  <si>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</si>
  <si>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</si>
  <si>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</si>
  <si>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</si>
  <si>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</si>
  <si>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</si>
  <si>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</si>
  <si>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</si>
  <si>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</si>
  <si>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</si>
  <si>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</si>
  <si>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</si>
  <si>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</si>
  <si>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</si>
  <si>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</si>
  <si>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</si>
  <si>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</si>
  <si>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</si>
  <si>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</si>
  <si>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</si>
  <si>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</si>
  <si>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</si>
  <si>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</si>
  <si>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</si>
  <si>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</si>
  <si>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</si>
  <si>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</si>
  <si>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</si>
  <si>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</si>
  <si>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</si>
  <si>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</si>
  <si>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</si>
  <si>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</si>
  <si>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</si>
  <si>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</si>
  <si>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</si>
  <si>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</si>
  <si>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</si>
  <si>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</si>
  <si>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</si>
  <si>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</si>
  <si>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</si>
  <si>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</si>
  <si>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</si>
  <si>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</si>
  <si>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</si>
  <si>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</si>
  <si>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</si>
  <si>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</si>
  <si>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</si>
  <si>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</si>
  <si>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</si>
  <si>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</si>
  <si>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</si>
  <si>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</si>
  <si>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</si>
  <si>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</si>
  <si>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</si>
  <si>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</si>
  <si>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</si>
  <si>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</si>
  <si>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</si>
  <si>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</si>
  <si>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</si>
  <si>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</si>
  <si>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</si>
  <si>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</si>
  <si>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</si>
  <si>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</si>
  <si>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</si>
  <si>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</si>
  <si>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</si>
  <si>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</si>
  <si>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</si>
  <si>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</si>
  <si>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</si>
  <si>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</si>
  <si>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</si>
  <si>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</si>
  <si>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</si>
  <si>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</si>
  <si>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</si>
  <si>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</si>
  <si>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</si>
  <si>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</si>
  <si>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</si>
  <si>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Risk Type</t>
  </si>
  <si>
    <t>Shipper Performance</t>
  </si>
  <si>
    <t>Tracker</t>
  </si>
  <si>
    <t>Effective From</t>
  </si>
  <si>
    <t>Effective To</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</si>
  <si>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</si>
  <si>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</si>
  <si>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</si>
  <si>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</si>
  <si>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</si>
  <si>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</si>
  <si>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</si>
  <si>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</si>
  <si>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</si>
  <si>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</si>
  <si>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</si>
  <si>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</si>
  <si>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</si>
  <si>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</si>
  <si>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</si>
  <si>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</si>
  <si>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</si>
  <si>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</si>
  <si>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</si>
  <si>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</si>
  <si>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</si>
  <si>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</si>
  <si>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Meter readings in Product Classes 3 and 4 are submitted and fail validation, and subsequent reads fail validation; the AQ will become less accurate impacting the timeliness of reconciliation.</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</si>
  <si>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</si>
  <si>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</si>
  <si>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</si>
  <si>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</si>
  <si>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</si>
  <si>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</si>
  <si>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</si>
  <si>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</si>
  <si>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</si>
  <si>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</si>
  <si>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</si>
  <si>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</si>
  <si>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</si>
  <si>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</si>
  <si>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</si>
  <si>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</si>
  <si>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</si>
  <si>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</si>
  <si>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</si>
  <si>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</si>
  <si>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</si>
  <si>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</si>
  <si>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</si>
  <si>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</si>
  <si>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</si>
  <si>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</si>
  <si>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</si>
  <si>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</si>
  <si>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</si>
  <si>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</si>
  <si>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The PAF Risk Register is valid for the PAF year, 1 October 2017 to 30 September 2018 (2017/18). </t>
  </si>
  <si>
    <t xml:space="preserve">For information on how risk scores are calculated and on how to raise a risk, please see the PAF Risk Register Guidance. </t>
  </si>
  <si>
    <t>Additional information can also be found within the Risk Register Approach document (link below).</t>
  </si>
  <si>
    <t>Throughout the PAF year risks may remain in the same banding. Progress on those risks would still be made and captured within the Controls, Action and Tracker of the risk.</t>
  </si>
  <si>
    <t>Target scores are for the PAF year 2017-18</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</si>
  <si>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</si>
  <si>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</si>
  <si>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</si>
  <si>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</si>
  <si>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</si>
  <si>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</si>
  <si>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</si>
  <si>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</si>
  <si>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</si>
  <si>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</si>
  <si>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</si>
  <si>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</si>
  <si>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</si>
  <si>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</si>
  <si>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</si>
  <si>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https://public.huddle.com/a/zDxRXgV/index.html</t>
  </si>
  <si>
    <t>Meter readings fail validation (Product Class 3 and 4)</t>
  </si>
  <si>
    <t>Estimated reads used for daily metered sites (Product Class 1 and 2)</t>
  </si>
  <si>
    <t xml:space="preserve">This version of the Risk Register reflects the contents following the completion of the PAF Risk Register Consultation and will be presented to the PAC at its meeting on 9 January 2018 for approval. </t>
  </si>
  <si>
    <t>Version Number</t>
  </si>
  <si>
    <t>Area</t>
  </si>
  <si>
    <t>Change</t>
  </si>
  <si>
    <t>Read Me First</t>
  </si>
  <si>
    <t xml:space="preserve">Risk Summary </t>
  </si>
  <si>
    <t>Date</t>
  </si>
  <si>
    <t>Summary of changes to PAF Risk Register from Version 2017.02 to 2018.01</t>
  </si>
  <si>
    <t>Amended "Publication Date" and "Version Number" to latest version</t>
  </si>
  <si>
    <t>The PAF Risk Register is currently baselined using a theoretical view of the identified risks from the initial work completed by a third party.</t>
  </si>
  <si>
    <t>Removed wording "Further refinement of the PAF Risk Register will be completed following the 12 December 2017 PAC meeting."</t>
  </si>
  <si>
    <t>PACR016D</t>
  </si>
  <si>
    <t>PACR017D</t>
  </si>
  <si>
    <t>Added draft risks PACR016D and PACR017D to the Risk Summary table</t>
  </si>
  <si>
    <t>Risk 016D - Use of Site specific Correction Factors for a sites consuming above 732,000kWh</t>
  </si>
  <si>
    <t>Risk 017D - Use of a standard Correction Factors for sites consuming below 732,000kWh</t>
  </si>
  <si>
    <t>Use of Site specific Correction Factors for a sites consuming above 732,000kWh</t>
  </si>
  <si>
    <t>Settlement</t>
  </si>
  <si>
    <t>Standard correction factors don’t necessarily account for all variations of temperature and pressure differences</t>
  </si>
  <si>
    <t>The calculation of gas consumption is incorrect for a site where site specific correction factor (&gt;732,000kWh) is mandatory under Thermal Regulations</t>
  </si>
  <si>
    <t>Created Draft Risk 016D - Use of Site specific Correction Factors for a sites consuming above 732,000kWh</t>
  </si>
  <si>
    <t>Created Risk Description/Title, Potential Causes, Potential Consequences and Risk Score</t>
  </si>
  <si>
    <t>Created Draft Risk 017D - Use of a standard Correction Factors for sites consuming below 732,000kWh</t>
  </si>
  <si>
    <t>The Correction Factor being defaulted to standard correction factor (1.02264) for sites consuming above 732,000 kWh. Site specific correction factors are intended to account for site specific conditions of temperature and pressure</t>
  </si>
  <si>
    <t xml:space="preserve">Inaccurate settlement allocation for that Shipper. 
Increased/reduced Unidentified Gas smeared across all other Shippers.
</t>
  </si>
  <si>
    <t>Use of a standard Correction Factor (1.02264) for sites consuming below 732,000 kWh</t>
  </si>
  <si>
    <t>There is a risk that across the scale, the use of standard correction factor (1.02264) for sites consuming below 732,000kWh leads to incorrect attribution of energy</t>
  </si>
  <si>
    <t>Inaccurate settlement energy being recorded across the scale</t>
  </si>
  <si>
    <t>Reviewed on 11/09/2018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</si>
</sst>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0"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4">
    <xf numFmtId="0" fontId="0" fillId="0" borderId="0" xfId="0"/>
    <xf numFmtId="0" fontId="0" fillId="0" borderId="0" xfId="0"/>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0" xfId="0" applyFill="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Font="1" applyFill="1" applyBorder="1" applyAlignment="1">
      <alignment horizontal="center" vertical="top" wrapText="1"/>
    </xf>
    <xf numFmtId="0" fontId="0" fillId="0" borderId="0" xfId="0" applyFill="1" applyAlignment="1">
      <alignment horizontal="left" vertical="top" wrapText="1"/>
    </xf>
    <xf numFmtId="0" fontId="0" fillId="0" borderId="1" xfId="0" applyFill="1" applyBorder="1" applyAlignment="1">
      <alignment horizontal="center" vertical="top" wrapText="1"/>
    </xf>
    <xf numFmtId="0" fontId="6" fillId="0" borderId="0" xfId="0" applyFont="1" applyAlignment="1">
      <alignment vertical="top"/>
    </xf>
    <xf numFmtId="0" fontId="5" fillId="0" borderId="26" xfId="0" applyFont="1" applyBorder="1" applyAlignment="1">
      <alignment vertical="top"/>
    </xf>
    <xf numFmtId="0" fontId="5" fillId="0" borderId="26" xfId="0" applyFont="1" applyBorder="1" applyAlignment="1">
      <alignment vertical="top" wrapText="1"/>
    </xf>
    <xf numFmtId="0" fontId="0" fillId="0" borderId="28" xfId="0" applyBorder="1" applyAlignment="1">
      <alignment vertical="top"/>
    </xf>
    <xf numFmtId="0" fontId="0" fillId="0" borderId="28" xfId="0" applyBorder="1" applyAlignment="1">
      <alignment vertical="top" wrapText="1"/>
    </xf>
    <xf numFmtId="14" fontId="0" fillId="0" borderId="28" xfId="0" applyNumberFormat="1" applyBorder="1" applyAlignment="1">
      <alignment vertical="top"/>
    </xf>
    <xf numFmtId="0" fontId="0" fillId="0" borderId="27" xfId="0" applyBorder="1" applyAlignment="1">
      <alignment vertical="top"/>
    </xf>
    <xf numFmtId="0" fontId="0" fillId="0" borderId="27" xfId="0" applyBorder="1" applyAlignment="1">
      <alignment vertical="top" wrapText="1"/>
    </xf>
    <xf numFmtId="14" fontId="0" fillId="0" borderId="27" xfId="0" applyNumberFormat="1" applyBorder="1" applyAlignment="1">
      <alignment vertical="top"/>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top"/>
    </xf>
    <xf numFmtId="0" fontId="6" fillId="0" borderId="0" xfId="0" applyFont="1" applyFill="1" applyAlignment="1">
      <alignment vertical="top" wrapText="1"/>
    </xf>
    <xf numFmtId="0" fontId="0" fillId="0" borderId="0" xfId="0" applyFill="1" applyAlignment="1">
      <alignment vertical="top" wrapText="1"/>
    </xf>
    <xf numFmtId="14" fontId="0" fillId="0" borderId="0" xfId="0" applyNumberFormat="1" applyFill="1"/>
    <xf numFmtId="14" fontId="0" fillId="0" borderId="0" xfId="0" applyNumberFormat="1" applyFill="1" applyAlignment="1"/>
    <xf numFmtId="0" fontId="0" fillId="0" borderId="0" xfId="0" applyNumberFormat="1" applyFill="1"/>
    <xf numFmtId="0" fontId="0" fillId="0" borderId="0" xfId="0" applyFill="1" applyAlignment="1"/>
    <xf numFmtId="0" fontId="0" fillId="0" borderId="0" xfId="0" applyFill="1" applyAlignment="1">
      <alignment wrapText="1"/>
    </xf>
    <xf numFmtId="0" fontId="4" fillId="0" borderId="0" xfId="2" applyFill="1"/>
    <xf numFmtId="0" fontId="4" fillId="0" borderId="0" xfId="2" applyFill="1" applyAlignment="1">
      <alignment horizontal="left" vertical="top"/>
    </xf>
    <xf numFmtId="0" fontId="4" fillId="0" borderId="0" xfId="2" applyFill="1" applyAlignment="1">
      <alignment vertical="top" wrapText="1"/>
    </xf>
    <xf numFmtId="0" fontId="4" fillId="0" borderId="13" xfId="2" applyFill="1" applyBorder="1" applyAlignment="1">
      <alignment horizontal="center" vertical="center" wrapText="1"/>
    </xf>
    <xf numFmtId="3" fontId="0" fillId="0" borderId="1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41" fontId="0" fillId="0" borderId="1" xfId="1" applyNumberFormat="1" applyFont="1" applyFill="1" applyBorder="1" applyAlignment="1">
      <alignment horizontal="center" vertical="center" wrapText="1"/>
    </xf>
    <xf numFmtId="41" fontId="0" fillId="0" borderId="14" xfId="1" applyNumberFormat="1" applyFont="1" applyFill="1" applyBorder="1" applyAlignment="1">
      <alignment horizontal="center" vertical="center" wrapText="1"/>
    </xf>
    <xf numFmtId="0" fontId="2" fillId="0" borderId="0" xfId="0" applyFont="1" applyFill="1"/>
    <xf numFmtId="0" fontId="0" fillId="2" borderId="18" xfId="0" applyFont="1" applyFill="1" applyBorder="1" applyAlignment="1">
      <alignment horizontal="center" vertical="center"/>
    </xf>
    <xf numFmtId="0" fontId="0" fillId="2" borderId="1" xfId="0" applyFill="1" applyBorder="1" applyAlignment="1">
      <alignment horizontal="center" vertical="top"/>
    </xf>
    <xf numFmtId="0" fontId="0" fillId="0" borderId="0" xfId="0" applyFill="1" applyAlignment="1">
      <alignment vertical="top"/>
    </xf>
    <xf numFmtId="0" fontId="0" fillId="0" borderId="1" xfId="0" applyFill="1" applyBorder="1" applyAlignment="1">
      <alignment horizontal="center" vertical="top"/>
    </xf>
    <xf numFmtId="41" fontId="0" fillId="0" borderId="1"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0" fillId="0" borderId="1" xfId="0"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1" fontId="0" fillId="0" borderId="0" xfId="0" applyNumberFormat="1" applyFont="1" applyFill="1"/>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Border="1" applyAlignment="1">
      <alignment horizontal="center" vertical="top" wrapText="1"/>
    </xf>
    <xf numFmtId="0" fontId="5" fillId="0" borderId="0" xfId="0" applyFont="1" applyFill="1"/>
    <xf numFmtId="14" fontId="0" fillId="0" borderId="1"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2" xfId="0" applyFont="1" applyFill="1" applyBorder="1" applyAlignment="1">
      <alignment vertical="center"/>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0" borderId="0" xfId="0" applyFont="1" applyFill="1" applyAlignment="1">
      <alignment horizontal="center" vertical="top"/>
    </xf>
    <xf numFmtId="4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4" fontId="0" fillId="2" borderId="3" xfId="0" applyNumberFormat="1" applyFont="1" applyFill="1" applyBorder="1" applyAlignment="1">
      <alignment horizontal="center" vertical="center" wrapText="1"/>
    </xf>
    <xf numFmtId="14" fontId="0" fillId="0" borderId="0" xfId="0" applyNumberFormat="1" applyFont="1" applyFill="1" applyAlignment="1">
      <alignment horizontal="center" vertical="center"/>
    </xf>
    <xf numFmtId="0" fontId="0" fillId="0" borderId="1" xfId="0" applyFont="1" applyFill="1" applyBorder="1" applyAlignment="1">
      <alignment horizontal="left"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4" fillId="0" borderId="29" xfId="2"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 xfId="0"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3" fontId="0" fillId="0" borderId="30" xfId="0" applyNumberFormat="1" applyFont="1" applyFill="1" applyBorder="1" applyAlignment="1">
      <alignment horizontal="center" vertical="center" wrapText="1"/>
    </xf>
    <xf numFmtId="41" fontId="0" fillId="0" borderId="6" xfId="1" applyNumberFormat="1"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3" borderId="13" xfId="2"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41" fontId="0" fillId="3" borderId="1" xfId="1" applyNumberFormat="1" applyFont="1" applyFill="1" applyBorder="1" applyAlignment="1">
      <alignment horizontal="center" vertical="center" wrapText="1"/>
    </xf>
    <xf numFmtId="41" fontId="0" fillId="3" borderId="14" xfId="1" applyNumberFormat="1" applyFont="1" applyFill="1" applyBorder="1" applyAlignment="1">
      <alignment horizontal="center" vertical="center" wrapText="1"/>
    </xf>
    <xf numFmtId="0" fontId="4" fillId="3" borderId="15" xfId="2"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wrapText="1"/>
    </xf>
    <xf numFmtId="3" fontId="0" fillId="3" borderId="17" xfId="0" applyNumberFormat="1" applyFont="1" applyFill="1" applyBorder="1" applyAlignment="1">
      <alignment horizontal="center" vertical="center" wrapText="1"/>
    </xf>
    <xf numFmtId="0" fontId="0" fillId="3" borderId="15" xfId="0" applyNumberFormat="1" applyFont="1" applyFill="1" applyBorder="1" applyAlignment="1">
      <alignment horizontal="center" vertical="center" wrapText="1"/>
    </xf>
    <xf numFmtId="0" fontId="0" fillId="3" borderId="16" xfId="0" applyNumberFormat="1" applyFont="1" applyFill="1" applyBorder="1" applyAlignment="1">
      <alignment horizontal="center" vertical="center" wrapText="1"/>
    </xf>
    <xf numFmtId="41" fontId="0" fillId="3" borderId="16" xfId="1" applyNumberFormat="1" applyFont="1" applyFill="1" applyBorder="1" applyAlignment="1">
      <alignment horizontal="center" vertical="center" wrapText="1"/>
    </xf>
    <xf numFmtId="41" fontId="0" fillId="3" borderId="17" xfId="1" applyNumberFormat="1" applyFont="1" applyFill="1" applyBorder="1" applyAlignment="1">
      <alignment horizontal="center" vertical="center" wrapText="1"/>
    </xf>
    <xf numFmtId="0" fontId="0" fillId="0" borderId="27" xfId="0" applyBorder="1" applyAlignment="1">
      <alignment wrapText="1"/>
    </xf>
    <xf numFmtId="0" fontId="0" fillId="0" borderId="27" xfId="0" applyBorder="1"/>
    <xf numFmtId="14" fontId="0" fillId="0" borderId="31" xfId="0" applyNumberFormat="1" applyBorder="1" applyAlignment="1">
      <alignment vertical="top"/>
    </xf>
    <xf numFmtId="0" fontId="0" fillId="0" borderId="31" xfId="0" applyBorder="1"/>
    <xf numFmtId="0" fontId="0" fillId="0" borderId="31" xfId="0" applyBorder="1" applyAlignment="1">
      <alignment wrapText="1"/>
    </xf>
    <xf numFmtId="0" fontId="0" fillId="0" borderId="26" xfId="0" applyBorder="1" applyAlignment="1">
      <alignment vertical="top"/>
    </xf>
    <xf numFmtId="0" fontId="0" fillId="0" borderId="26" xfId="0" applyBorder="1" applyAlignment="1">
      <alignment vertical="top" wrapText="1"/>
    </xf>
    <xf numFmtId="14" fontId="0" fillId="0" borderId="26" xfId="0" applyNumberFormat="1" applyBorder="1" applyAlignment="1">
      <alignment vertical="top"/>
    </xf>
    <xf numFmtId="0" fontId="0" fillId="0" borderId="28" xfId="0" applyBorder="1" applyAlignment="1">
      <alignment wrapText="1"/>
    </xf>
    <xf numFmtId="0" fontId="0" fillId="0" borderId="0" xfId="0" applyFill="1" applyAlignment="1">
      <alignment horizontal="center" vertical="top" wrapText="1"/>
    </xf>
    <xf numFmtId="0" fontId="5" fillId="0" borderId="2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1"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 fillId="0" borderId="0" xfId="0" applyFont="1" applyFill="1" applyAlignment="1">
      <alignment horizontal="left"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7" xfId="0" applyFont="1" applyFill="1" applyBorder="1" applyAlignment="1">
      <alignment horizontal="center"/>
    </xf>
    <xf numFmtId="0" fontId="0" fillId="0" borderId="21"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22" xfId="0" applyFont="1" applyFill="1" applyBorder="1" applyAlignment="1">
      <alignment horizontal="center"/>
    </xf>
    <xf numFmtId="0" fontId="0" fillId="0" borderId="12" xfId="0" applyFont="1" applyFill="1" applyBorder="1" applyAlignment="1">
      <alignment horizont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public.huddle.com/a/zDxRXgV/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85" zoomScaleNormal="85" workbookViewId="0">
      <selection activeCell="B19" sqref="B19"/>
    </sheetView>
  </sheetViews>
  <sheetFormatPr defaultColWidth="35" defaultRowHeight="15" x14ac:dyDescent="0.25"/>
  <cols>
    <col min="1" max="1" width="42.85546875" style="1" customWidth="1"/>
    <col min="2" max="2" width="96.85546875" style="9" customWidth="1"/>
    <col min="3" max="16384" width="35" style="1"/>
  </cols>
  <sheetData>
    <row r="1" spans="1:3" ht="24" thickBot="1" x14ac:dyDescent="0.3">
      <c r="A1" s="13" t="s">
        <v>226</v>
      </c>
    </row>
    <row r="2" spans="1:3" ht="15.75" thickBot="1" x14ac:dyDescent="0.3">
      <c r="A2" s="14" t="s">
        <v>221</v>
      </c>
      <c r="B2" s="15" t="s">
        <v>222</v>
      </c>
      <c r="C2" s="14" t="s">
        <v>225</v>
      </c>
    </row>
    <row r="3" spans="1:3" x14ac:dyDescent="0.25">
      <c r="A3" s="16" t="s">
        <v>223</v>
      </c>
      <c r="B3" s="17" t="s">
        <v>227</v>
      </c>
      <c r="C3" s="18">
        <v>43318</v>
      </c>
    </row>
    <row r="4" spans="1:3" ht="30.75" thickBot="1" x14ac:dyDescent="0.3">
      <c r="A4" s="19"/>
      <c r="B4" s="20" t="s">
        <v>229</v>
      </c>
      <c r="C4" s="21">
        <v>43318</v>
      </c>
    </row>
    <row r="5" spans="1:3" ht="15.75" thickBot="1" x14ac:dyDescent="0.3">
      <c r="A5" s="128" t="s">
        <v>224</v>
      </c>
      <c r="B5" s="129" t="s">
        <v>232</v>
      </c>
      <c r="C5" s="130">
        <v>43318</v>
      </c>
    </row>
    <row r="6" spans="1:3" ht="45" x14ac:dyDescent="0.25">
      <c r="A6" s="131" t="s">
        <v>233</v>
      </c>
      <c r="B6" s="131" t="s">
        <v>239</v>
      </c>
      <c r="C6" s="18">
        <v>43318</v>
      </c>
    </row>
    <row r="7" spans="1:3" ht="15.75" thickBot="1" x14ac:dyDescent="0.3">
      <c r="A7" s="124"/>
      <c r="B7" s="123" t="s">
        <v>240</v>
      </c>
      <c r="C7" s="21">
        <v>43318</v>
      </c>
    </row>
    <row r="8" spans="1:3" ht="45" x14ac:dyDescent="0.25">
      <c r="A8" s="127" t="s">
        <v>234</v>
      </c>
      <c r="B8" s="126" t="s">
        <v>241</v>
      </c>
      <c r="C8" s="125">
        <v>43318</v>
      </c>
    </row>
    <row r="9" spans="1:3" ht="15.75" thickBot="1" x14ac:dyDescent="0.3">
      <c r="A9" s="124"/>
      <c r="B9" s="123" t="s">
        <v>240</v>
      </c>
      <c r="C9" s="21">
        <v>43318</v>
      </c>
    </row>
  </sheetData>
  <pageMargins left="0.7" right="0.7" top="0.75" bottom="0.75" header="0.3" footer="0.3"/>
  <pageSetup paperSize="9" scale="62"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171</v>
      </c>
      <c r="D2" s="24" t="s">
        <v>1</v>
      </c>
      <c r="E2" s="151" t="s">
        <v>31</v>
      </c>
      <c r="F2" s="151"/>
      <c r="G2" s="151"/>
      <c r="H2" s="151"/>
      <c r="I2" s="151"/>
      <c r="J2" s="151"/>
    </row>
    <row r="3" spans="2:10" ht="45" customHeight="1" x14ac:dyDescent="0.25">
      <c r="B3" s="149"/>
      <c r="C3" s="150"/>
      <c r="D3" s="24" t="s">
        <v>2</v>
      </c>
      <c r="E3" s="151" t="s">
        <v>78</v>
      </c>
      <c r="F3" s="151"/>
      <c r="G3" s="151"/>
      <c r="H3" s="151"/>
      <c r="I3" s="151"/>
      <c r="J3" s="151"/>
    </row>
    <row r="4" spans="2:10" ht="45" customHeight="1" x14ac:dyDescent="0.25">
      <c r="B4" s="29" t="s">
        <v>141</v>
      </c>
      <c r="C4" s="69">
        <v>43003</v>
      </c>
      <c r="D4" s="23" t="s">
        <v>3</v>
      </c>
      <c r="E4" s="26" t="s">
        <v>19</v>
      </c>
      <c r="F4" s="181" t="s">
        <v>109</v>
      </c>
      <c r="G4" s="24" t="s">
        <v>59</v>
      </c>
      <c r="H4" s="78">
        <v>524</v>
      </c>
      <c r="I4" s="23" t="s">
        <v>95</v>
      </c>
      <c r="J4" s="79">
        <v>8908</v>
      </c>
    </row>
    <row r="5" spans="2:10" ht="45" customHeight="1" x14ac:dyDescent="0.25">
      <c r="B5" s="30" t="s">
        <v>142</v>
      </c>
      <c r="C5" s="69">
        <v>2264141</v>
      </c>
      <c r="D5" s="30" t="s">
        <v>143</v>
      </c>
      <c r="E5" s="26" t="s">
        <v>21</v>
      </c>
      <c r="F5" s="182"/>
      <c r="G5" s="81" t="s">
        <v>60</v>
      </c>
      <c r="H5" s="80" t="s">
        <v>61</v>
      </c>
      <c r="I5" s="24" t="s">
        <v>96</v>
      </c>
      <c r="J5" s="77" t="s">
        <v>61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4</v>
      </c>
      <c r="F7" s="60">
        <v>4</v>
      </c>
      <c r="G7" s="60" t="s">
        <v>20</v>
      </c>
      <c r="H7" s="60">
        <f>E7*F7</f>
        <v>16</v>
      </c>
      <c r="I7" s="60">
        <f>IF(G7="Not Effective (x1)",E7*F7,IF(G7="Partially Effective (x0.8)",E7*F7*0.8, E7*F7*0.6))</f>
        <v>16</v>
      </c>
      <c r="J7" s="160" t="s">
        <v>117</v>
      </c>
    </row>
    <row r="8" spans="2:10" ht="30" customHeight="1" x14ac:dyDescent="0.25">
      <c r="B8" s="149"/>
      <c r="C8" s="149"/>
      <c r="D8" s="23" t="s">
        <v>10</v>
      </c>
      <c r="E8" s="60">
        <v>4</v>
      </c>
      <c r="F8" s="60">
        <v>4</v>
      </c>
      <c r="G8" s="26" t="s">
        <v>25</v>
      </c>
      <c r="H8" s="60">
        <f t="shared" ref="H8:H9" si="0">E8*F8</f>
        <v>16</v>
      </c>
      <c r="I8" s="60">
        <f t="shared" ref="I8:I9" si="1">IF(G8="Not Effective (x1)",E8*F8,IF(G8="Partially Effective (x0.8)",E8*F8*0.8, E8*F8*0.6))</f>
        <v>12.8</v>
      </c>
      <c r="J8" s="160"/>
    </row>
    <row r="9" spans="2:10" ht="30" customHeight="1" x14ac:dyDescent="0.25">
      <c r="B9" s="149"/>
      <c r="C9" s="149"/>
      <c r="D9" s="23" t="s">
        <v>11</v>
      </c>
      <c r="E9" s="60">
        <v>4</v>
      </c>
      <c r="F9" s="60">
        <v>4</v>
      </c>
      <c r="G9" s="60" t="s">
        <v>20</v>
      </c>
      <c r="H9" s="60">
        <f t="shared" si="0"/>
        <v>16</v>
      </c>
      <c r="I9" s="60">
        <f t="shared" si="1"/>
        <v>16</v>
      </c>
      <c r="J9" s="160"/>
    </row>
    <row r="10" spans="2:10" ht="30" customHeight="1" x14ac:dyDescent="0.25">
      <c r="B10" s="23" t="s">
        <v>12</v>
      </c>
      <c r="C10" s="66" t="s">
        <v>22</v>
      </c>
      <c r="D10" s="23" t="s">
        <v>138</v>
      </c>
      <c r="E10" s="155" t="s">
        <v>139</v>
      </c>
      <c r="F10" s="156"/>
      <c r="G10" s="149" t="s">
        <v>15</v>
      </c>
      <c r="H10" s="149"/>
      <c r="I10" s="150" t="s">
        <v>28</v>
      </c>
      <c r="J10" s="150"/>
    </row>
    <row r="11" spans="2:10" ht="45" customHeight="1" x14ac:dyDescent="0.25">
      <c r="B11" s="153" t="s">
        <v>13</v>
      </c>
      <c r="C11" s="153"/>
      <c r="D11" s="153" t="s">
        <v>41</v>
      </c>
      <c r="E11" s="153"/>
      <c r="F11" s="23" t="s">
        <v>16</v>
      </c>
      <c r="G11" s="149" t="s">
        <v>17</v>
      </c>
      <c r="H11" s="149"/>
      <c r="I11" s="149" t="s">
        <v>18</v>
      </c>
      <c r="J11" s="149"/>
    </row>
    <row r="12" spans="2:10" s="76" customFormat="1" ht="242.25" customHeight="1" x14ac:dyDescent="0.25">
      <c r="B12" s="163" t="s">
        <v>57</v>
      </c>
      <c r="C12" s="164"/>
      <c r="D12" s="162" t="s">
        <v>79</v>
      </c>
      <c r="E12" s="162"/>
      <c r="F12" s="72" t="s">
        <v>146</v>
      </c>
      <c r="G12" s="163" t="s">
        <v>121</v>
      </c>
      <c r="H12" s="164"/>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9"/>
      <c r="C22" s="190"/>
      <c r="D22" s="190"/>
      <c r="E22" s="190"/>
      <c r="F22" s="190"/>
      <c r="G22" s="190"/>
      <c r="H22" s="190"/>
      <c r="I22" s="190"/>
      <c r="J22" s="191"/>
    </row>
  </sheetData>
  <customSheetViews>
    <customSheetView guid="{5548FFB4-D490-49E1-BFE6-EDD52FAE47FE}" scale="80" showPageBreaks="1" fitToPage="1" printArea="1">
      <selection activeCell="C2" sqref="C2:C3"/>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63" orientation="landscape"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172</v>
      </c>
      <c r="D2" s="24" t="s">
        <v>1</v>
      </c>
      <c r="E2" s="151" t="s">
        <v>32</v>
      </c>
      <c r="F2" s="151"/>
      <c r="G2" s="151"/>
      <c r="H2" s="151"/>
      <c r="I2" s="151"/>
      <c r="J2" s="151"/>
    </row>
    <row r="3" spans="2:10" ht="45" customHeight="1" x14ac:dyDescent="0.25">
      <c r="B3" s="149"/>
      <c r="C3" s="150"/>
      <c r="D3" s="24" t="s">
        <v>2</v>
      </c>
      <c r="E3" s="151" t="s">
        <v>49</v>
      </c>
      <c r="F3" s="151"/>
      <c r="G3" s="151"/>
      <c r="H3" s="151"/>
      <c r="I3" s="151"/>
      <c r="J3" s="151"/>
    </row>
    <row r="4" spans="2:10" ht="45" customHeight="1" x14ac:dyDescent="0.25">
      <c r="B4" s="29" t="s">
        <v>141</v>
      </c>
      <c r="C4" s="69">
        <v>42927</v>
      </c>
      <c r="D4" s="23" t="s">
        <v>3</v>
      </c>
      <c r="E4" s="26" t="s">
        <v>19</v>
      </c>
      <c r="F4" s="181" t="s">
        <v>109</v>
      </c>
      <c r="G4" s="24" t="s">
        <v>59</v>
      </c>
      <c r="H4" s="78">
        <v>415</v>
      </c>
      <c r="I4" s="23" t="s">
        <v>95</v>
      </c>
      <c r="J4" s="79">
        <v>7051</v>
      </c>
    </row>
    <row r="5" spans="2:10" ht="45" customHeight="1" x14ac:dyDescent="0.25">
      <c r="B5" s="30" t="s">
        <v>142</v>
      </c>
      <c r="C5" s="69">
        <v>2264141</v>
      </c>
      <c r="D5" s="30" t="s">
        <v>143</v>
      </c>
      <c r="E5" s="26" t="s">
        <v>21</v>
      </c>
      <c r="F5" s="182"/>
      <c r="G5" s="81" t="s">
        <v>60</v>
      </c>
      <c r="H5" s="78">
        <v>415</v>
      </c>
      <c r="I5" s="24" t="s">
        <v>96</v>
      </c>
      <c r="J5" s="79">
        <v>7051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3</v>
      </c>
      <c r="F7" s="60">
        <v>2</v>
      </c>
      <c r="G7" s="60" t="s">
        <v>20</v>
      </c>
      <c r="H7" s="60">
        <f>E7*F7</f>
        <v>6</v>
      </c>
      <c r="I7" s="60">
        <f>IF(G7="Not Effective (x1)",E7*F7,IF(G7="Partially Effective (x0.8)",E7*F7*0.8, E7*F7*0.6))</f>
        <v>6</v>
      </c>
      <c r="J7" s="160" t="s">
        <v>117</v>
      </c>
    </row>
    <row r="8" spans="2:10" ht="30" customHeight="1" x14ac:dyDescent="0.25">
      <c r="B8" s="149"/>
      <c r="C8" s="149"/>
      <c r="D8" s="23" t="s">
        <v>10</v>
      </c>
      <c r="E8" s="60">
        <v>3</v>
      </c>
      <c r="F8" s="60">
        <v>2</v>
      </c>
      <c r="G8" s="26" t="s">
        <v>25</v>
      </c>
      <c r="H8" s="60">
        <f t="shared" ref="H8:H9" si="0">E8*F8</f>
        <v>6</v>
      </c>
      <c r="I8" s="60">
        <f t="shared" ref="I8:I9" si="1">IF(G8="Not Effective (x1)",E8*F8,IF(G8="Partially Effective (x0.8)",E8*F8*0.8, E8*F8*0.6))</f>
        <v>4.8000000000000007</v>
      </c>
      <c r="J8" s="160"/>
    </row>
    <row r="9" spans="2:10" ht="30" customHeight="1" x14ac:dyDescent="0.25">
      <c r="B9" s="149"/>
      <c r="C9" s="149"/>
      <c r="D9" s="23" t="s">
        <v>11</v>
      </c>
      <c r="E9" s="60">
        <v>4</v>
      </c>
      <c r="F9" s="60">
        <v>4</v>
      </c>
      <c r="G9" s="60" t="s">
        <v>20</v>
      </c>
      <c r="H9" s="60">
        <f t="shared" si="0"/>
        <v>16</v>
      </c>
      <c r="I9" s="60">
        <f t="shared" si="1"/>
        <v>16</v>
      </c>
      <c r="J9" s="160"/>
    </row>
    <row r="10" spans="2:10" ht="30" customHeight="1" x14ac:dyDescent="0.25">
      <c r="B10" s="23" t="s">
        <v>12</v>
      </c>
      <c r="C10" s="66" t="s">
        <v>169</v>
      </c>
      <c r="D10" s="23" t="s">
        <v>138</v>
      </c>
      <c r="E10" s="155" t="s">
        <v>186</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371.25" customHeight="1" x14ac:dyDescent="0.25">
      <c r="B12" s="157" t="s">
        <v>115</v>
      </c>
      <c r="C12" s="158"/>
      <c r="D12" s="161" t="s">
        <v>80</v>
      </c>
      <c r="E12" s="161"/>
      <c r="F12" s="28" t="s">
        <v>147</v>
      </c>
      <c r="G12" s="157" t="s">
        <v>127</v>
      </c>
      <c r="H12" s="158"/>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9"/>
      <c r="C22" s="190"/>
      <c r="D22" s="190"/>
      <c r="E22" s="190"/>
      <c r="F22" s="190"/>
      <c r="G22" s="190"/>
      <c r="H22" s="190"/>
      <c r="I22" s="190"/>
      <c r="J22" s="191"/>
    </row>
  </sheetData>
  <customSheetViews>
    <customSheetView guid="{5548FFB4-D490-49E1-BFE6-EDD52FAE47FE}" scale="80" showPageBreaks="1" fitToPage="1" printArea="1">
      <selection activeCell="C10" sqref="C10"/>
      <pageMargins left="0.7" right="0.7" top="0.75" bottom="0.75" header="0.3" footer="0.3"/>
      <pageSetup paperSize="9" scale="62" orientation="landscape" verticalDpi="0" r:id="rId1"/>
    </customSheetView>
    <customSheetView guid="{A5A992E5-A774-408A-88E8-BC6D12B4DBBC}" scale="80" fitToPage="1">
      <selection activeCell="C2" sqref="C2:C3"/>
      <pageMargins left="0.7" right="0.7" top="0.75" bottom="0.75" header="0.3" footer="0.3"/>
      <pageSetup paperSize="9" scale="62"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4" orientation="landscape"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173</v>
      </c>
      <c r="D2" s="24" t="s">
        <v>1</v>
      </c>
      <c r="E2" s="151" t="s">
        <v>37</v>
      </c>
      <c r="F2" s="151"/>
      <c r="G2" s="151"/>
      <c r="H2" s="151"/>
      <c r="I2" s="151"/>
      <c r="J2" s="151"/>
    </row>
    <row r="3" spans="2:10" ht="45" customHeight="1" x14ac:dyDescent="0.25">
      <c r="B3" s="149"/>
      <c r="C3" s="150"/>
      <c r="D3" s="24" t="s">
        <v>2</v>
      </c>
      <c r="E3" s="151" t="s">
        <v>82</v>
      </c>
      <c r="F3" s="151"/>
      <c r="G3" s="151"/>
      <c r="H3" s="151"/>
      <c r="I3" s="151"/>
      <c r="J3" s="151"/>
    </row>
    <row r="4" spans="2:10" ht="45" customHeight="1" x14ac:dyDescent="0.25">
      <c r="B4" s="23" t="s">
        <v>141</v>
      </c>
      <c r="C4" s="69">
        <v>42927</v>
      </c>
      <c r="D4" s="23" t="s">
        <v>3</v>
      </c>
      <c r="E4" s="26" t="s">
        <v>19</v>
      </c>
      <c r="F4" s="181" t="s">
        <v>109</v>
      </c>
      <c r="G4" s="24" t="s">
        <v>59</v>
      </c>
      <c r="H4" s="78">
        <v>137</v>
      </c>
      <c r="I4" s="23" t="s">
        <v>95</v>
      </c>
      <c r="J4" s="78">
        <v>2481</v>
      </c>
    </row>
    <row r="5" spans="2:10" ht="45" customHeight="1" x14ac:dyDescent="0.25">
      <c r="B5" s="23" t="s">
        <v>142</v>
      </c>
      <c r="C5" s="69">
        <v>2264141</v>
      </c>
      <c r="D5" s="30" t="s">
        <v>143</v>
      </c>
      <c r="E5" s="26" t="s">
        <v>21</v>
      </c>
      <c r="F5" s="182"/>
      <c r="G5" s="81" t="s">
        <v>60</v>
      </c>
      <c r="H5" s="80" t="s">
        <v>61</v>
      </c>
      <c r="I5" s="24" t="s">
        <v>96</v>
      </c>
      <c r="J5" s="78">
        <v>621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2</v>
      </c>
      <c r="F7" s="60">
        <v>4</v>
      </c>
      <c r="G7" s="60" t="s">
        <v>20</v>
      </c>
      <c r="H7" s="60">
        <f>E7*F7</f>
        <v>8</v>
      </c>
      <c r="I7" s="60">
        <f>IF(G7="Not Effective (x1)",E7*F7,IF(G7="Partially Effective (x0.8)",E7*F7*0.8, E7*F7*0.6))</f>
        <v>8</v>
      </c>
      <c r="J7" s="160" t="s">
        <v>117</v>
      </c>
    </row>
    <row r="8" spans="2:10" ht="30" customHeight="1" x14ac:dyDescent="0.25">
      <c r="B8" s="149"/>
      <c r="C8" s="149"/>
      <c r="D8" s="23" t="s">
        <v>10</v>
      </c>
      <c r="E8" s="60">
        <v>2</v>
      </c>
      <c r="F8" s="60">
        <v>3</v>
      </c>
      <c r="G8" s="26" t="s">
        <v>25</v>
      </c>
      <c r="H8" s="60">
        <f t="shared" ref="H8:H9" si="0">E8*F8</f>
        <v>6</v>
      </c>
      <c r="I8" s="60">
        <f t="shared" ref="I8:I9" si="1">IF(G8="Not Effective (x1)",E8*F8,IF(G8="Partially Effective (x0.8)",E8*F8*0.8, E8*F8*0.6))</f>
        <v>4.8000000000000007</v>
      </c>
      <c r="J8" s="160"/>
    </row>
    <row r="9" spans="2:10" ht="30" customHeight="1" x14ac:dyDescent="0.25">
      <c r="B9" s="149"/>
      <c r="C9" s="149"/>
      <c r="D9" s="23" t="s">
        <v>11</v>
      </c>
      <c r="E9" s="60">
        <v>3</v>
      </c>
      <c r="F9" s="60">
        <v>4</v>
      </c>
      <c r="G9" s="60" t="s">
        <v>20</v>
      </c>
      <c r="H9" s="60">
        <f t="shared" si="0"/>
        <v>12</v>
      </c>
      <c r="I9" s="60">
        <f t="shared" si="1"/>
        <v>12</v>
      </c>
      <c r="J9" s="160"/>
    </row>
    <row r="10" spans="2:10" ht="30" customHeight="1" x14ac:dyDescent="0.25">
      <c r="B10" s="29" t="s">
        <v>12</v>
      </c>
      <c r="C10" s="83" t="s">
        <v>22</v>
      </c>
      <c r="D10" s="23" t="s">
        <v>138</v>
      </c>
      <c r="E10" s="155" t="s">
        <v>187</v>
      </c>
      <c r="F10" s="156"/>
      <c r="G10" s="149" t="s">
        <v>15</v>
      </c>
      <c r="H10" s="149"/>
      <c r="I10" s="150" t="s">
        <v>28</v>
      </c>
      <c r="J10" s="150"/>
    </row>
    <row r="11" spans="2:10" ht="45" customHeight="1" x14ac:dyDescent="0.25">
      <c r="B11" s="153" t="s">
        <v>13</v>
      </c>
      <c r="C11" s="153"/>
      <c r="D11" s="153" t="s">
        <v>41</v>
      </c>
      <c r="E11" s="153"/>
      <c r="F11" s="23" t="s">
        <v>16</v>
      </c>
      <c r="G11" s="149" t="s">
        <v>17</v>
      </c>
      <c r="H11" s="149"/>
      <c r="I11" s="149" t="s">
        <v>18</v>
      </c>
      <c r="J11" s="149"/>
    </row>
    <row r="12" spans="2:10" s="76" customFormat="1" ht="208.5" customHeight="1" x14ac:dyDescent="0.25">
      <c r="B12" s="163" t="s">
        <v>164</v>
      </c>
      <c r="C12" s="164"/>
      <c r="D12" s="162" t="s">
        <v>42</v>
      </c>
      <c r="E12" s="162"/>
      <c r="F12" s="72" t="s">
        <v>163</v>
      </c>
      <c r="G12" s="163" t="s">
        <v>122</v>
      </c>
      <c r="H12" s="164"/>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9"/>
      <c r="C24" s="190"/>
      <c r="D24" s="190"/>
      <c r="E24" s="190"/>
      <c r="F24" s="190"/>
      <c r="G24" s="190"/>
      <c r="H24" s="190"/>
      <c r="I24" s="190"/>
      <c r="J24" s="191"/>
    </row>
  </sheetData>
  <customSheetViews>
    <customSheetView guid="{5548FFB4-D490-49E1-BFE6-EDD52FAE47FE}" scale="80" showPageBreaks="1" fitToPage="1" printArea="1">
      <selection activeCell="J5" sqref="J5"/>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3"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174</v>
      </c>
      <c r="D2" s="24" t="s">
        <v>1</v>
      </c>
      <c r="E2" s="151" t="s">
        <v>36</v>
      </c>
      <c r="F2" s="151"/>
      <c r="G2" s="151"/>
      <c r="H2" s="151"/>
      <c r="I2" s="151"/>
      <c r="J2" s="151"/>
    </row>
    <row r="3" spans="2:10" ht="45" customHeight="1" x14ac:dyDescent="0.25">
      <c r="B3" s="149"/>
      <c r="C3" s="150"/>
      <c r="D3" s="24" t="s">
        <v>2</v>
      </c>
      <c r="E3" s="151" t="s">
        <v>81</v>
      </c>
      <c r="F3" s="151"/>
      <c r="G3" s="151"/>
      <c r="H3" s="151"/>
      <c r="I3" s="151"/>
      <c r="J3" s="151"/>
    </row>
    <row r="4" spans="2:10" ht="45" customHeight="1" x14ac:dyDescent="0.25">
      <c r="B4" s="23" t="s">
        <v>141</v>
      </c>
      <c r="C4" s="69">
        <v>42927</v>
      </c>
      <c r="D4" s="23" t="s">
        <v>3</v>
      </c>
      <c r="E4" s="26" t="s">
        <v>19</v>
      </c>
      <c r="F4" s="181" t="s">
        <v>109</v>
      </c>
      <c r="G4" s="24" t="s">
        <v>59</v>
      </c>
      <c r="H4" s="78">
        <v>146</v>
      </c>
      <c r="I4" s="23" t="s">
        <v>95</v>
      </c>
      <c r="J4" s="80">
        <v>2326</v>
      </c>
    </row>
    <row r="5" spans="2:10" ht="45" customHeight="1" x14ac:dyDescent="0.25">
      <c r="B5" s="23" t="s">
        <v>142</v>
      </c>
      <c r="C5" s="69">
        <v>2264141</v>
      </c>
      <c r="D5" s="30" t="s">
        <v>143</v>
      </c>
      <c r="E5" s="26" t="s">
        <v>21</v>
      </c>
      <c r="F5" s="182"/>
      <c r="G5" s="81" t="s">
        <v>60</v>
      </c>
      <c r="H5" s="78">
        <v>37</v>
      </c>
      <c r="I5" s="24" t="s">
        <v>96</v>
      </c>
      <c r="J5" s="80" t="s">
        <v>61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2</v>
      </c>
      <c r="F7" s="60">
        <v>3</v>
      </c>
      <c r="G7" s="26" t="s">
        <v>25</v>
      </c>
      <c r="H7" s="60">
        <f>E7*F7</f>
        <v>6</v>
      </c>
      <c r="I7" s="60">
        <f>IF(G7="Not Effective (x1)",E7*F7,IF(G7="Partially Effective (x0.8)",E7*F7*0.8, E7*F7*0.6))</f>
        <v>4.8000000000000007</v>
      </c>
      <c r="J7" s="160" t="s">
        <v>117</v>
      </c>
    </row>
    <row r="8" spans="2:10" ht="30" customHeight="1" x14ac:dyDescent="0.25">
      <c r="B8" s="149"/>
      <c r="C8" s="149"/>
      <c r="D8" s="23" t="s">
        <v>10</v>
      </c>
      <c r="E8" s="60">
        <v>2</v>
      </c>
      <c r="F8" s="60">
        <v>2</v>
      </c>
      <c r="G8" s="26" t="s">
        <v>25</v>
      </c>
      <c r="H8" s="60">
        <f t="shared" ref="H8:H9" si="0">E8*F8</f>
        <v>4</v>
      </c>
      <c r="I8" s="60">
        <f t="shared" ref="I8:I9" si="1">IF(G8="Not Effective (x1)",E8*F8,IF(G8="Partially Effective (x0.8)",E8*F8*0.8, E8*F8*0.6))</f>
        <v>3.2</v>
      </c>
      <c r="J8" s="160"/>
    </row>
    <row r="9" spans="2:10" ht="30" customHeight="1" x14ac:dyDescent="0.25">
      <c r="B9" s="149"/>
      <c r="C9" s="149"/>
      <c r="D9" s="23" t="s">
        <v>11</v>
      </c>
      <c r="E9" s="60">
        <v>2</v>
      </c>
      <c r="F9" s="60">
        <v>3</v>
      </c>
      <c r="G9" s="60" t="s">
        <v>20</v>
      </c>
      <c r="H9" s="60">
        <f t="shared" si="0"/>
        <v>6</v>
      </c>
      <c r="I9" s="60">
        <f t="shared" si="1"/>
        <v>6</v>
      </c>
      <c r="J9" s="160"/>
    </row>
    <row r="10" spans="2:10" ht="30" customHeight="1" x14ac:dyDescent="0.25">
      <c r="B10" s="23" t="s">
        <v>12</v>
      </c>
      <c r="C10" s="66" t="s">
        <v>22</v>
      </c>
      <c r="D10" s="23" t="s">
        <v>138</v>
      </c>
      <c r="E10" s="155" t="s">
        <v>187</v>
      </c>
      <c r="F10" s="156"/>
      <c r="G10" s="149" t="s">
        <v>15</v>
      </c>
      <c r="H10" s="149"/>
      <c r="I10" s="150" t="s">
        <v>27</v>
      </c>
      <c r="J10" s="150"/>
    </row>
    <row r="11" spans="2:10" ht="45" customHeight="1" x14ac:dyDescent="0.25">
      <c r="B11" s="153" t="s">
        <v>13</v>
      </c>
      <c r="C11" s="153"/>
      <c r="D11" s="153" t="s">
        <v>41</v>
      </c>
      <c r="E11" s="153"/>
      <c r="F11" s="23" t="s">
        <v>16</v>
      </c>
      <c r="G11" s="149" t="s">
        <v>17</v>
      </c>
      <c r="H11" s="149"/>
      <c r="I11" s="149" t="s">
        <v>18</v>
      </c>
      <c r="J11" s="149"/>
    </row>
    <row r="12" spans="2:10" s="76" customFormat="1" ht="409.5" x14ac:dyDescent="0.25">
      <c r="B12" s="163" t="s">
        <v>44</v>
      </c>
      <c r="C12" s="164"/>
      <c r="D12" s="162" t="s">
        <v>43</v>
      </c>
      <c r="E12" s="162"/>
      <c r="F12" s="72" t="s">
        <v>184</v>
      </c>
      <c r="G12" s="163" t="s">
        <v>123</v>
      </c>
      <c r="H12" s="164"/>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6"/>
      <c r="C24" s="187"/>
      <c r="D24" s="187"/>
      <c r="E24" s="187"/>
      <c r="F24" s="187"/>
      <c r="G24" s="187"/>
      <c r="H24" s="187"/>
      <c r="I24" s="187"/>
      <c r="J24" s="188"/>
    </row>
    <row r="25" spans="2:10" x14ac:dyDescent="0.25">
      <c r="B25" s="189"/>
      <c r="C25" s="190"/>
      <c r="D25" s="190"/>
      <c r="E25" s="190"/>
      <c r="F25" s="190"/>
      <c r="G25" s="190"/>
      <c r="H25" s="190"/>
      <c r="I25" s="190"/>
      <c r="J25" s="191"/>
    </row>
  </sheetData>
  <customSheetViews>
    <customSheetView guid="{5548FFB4-D490-49E1-BFE6-EDD52FAE47FE}" scale="80" showPageBreaks="1" fitToPage="1" printArea="1">
      <selection activeCell="J4" sqref="J4"/>
      <pageMargins left="0.7" right="0.7" top="0.75" bottom="0.75" header="0.3" footer="0.3"/>
      <pageSetup paperSize="9" scale="62" orientation="landscape" verticalDpi="0" r:id="rId1"/>
    </customSheetView>
    <customSheetView guid="{A5A992E5-A774-408A-88E8-BC6D12B4DBBC}" scale="80" fitToPage="1" topLeftCell="A4">
      <selection activeCell="F12" sqref="F12"/>
      <pageMargins left="0.7" right="0.7" top="0.75" bottom="0.75" header="0.3" footer="0.3"/>
      <pageSetup paperSize="9" scale="59"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49"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175</v>
      </c>
      <c r="D2" s="24" t="s">
        <v>1</v>
      </c>
      <c r="E2" s="151" t="s">
        <v>217</v>
      </c>
      <c r="F2" s="151"/>
      <c r="G2" s="151"/>
      <c r="H2" s="151"/>
      <c r="I2" s="151"/>
      <c r="J2" s="151"/>
    </row>
    <row r="3" spans="2:10" ht="45" customHeight="1" x14ac:dyDescent="0.25">
      <c r="B3" s="149"/>
      <c r="C3" s="150"/>
      <c r="D3" s="24" t="s">
        <v>2</v>
      </c>
      <c r="E3" s="151" t="s">
        <v>165</v>
      </c>
      <c r="F3" s="151"/>
      <c r="G3" s="151"/>
      <c r="H3" s="151"/>
      <c r="I3" s="151"/>
      <c r="J3" s="151"/>
    </row>
    <row r="4" spans="2:10" ht="45" customHeight="1" x14ac:dyDescent="0.25">
      <c r="B4" s="23" t="s">
        <v>141</v>
      </c>
      <c r="C4" s="69">
        <v>42927</v>
      </c>
      <c r="D4" s="23" t="s">
        <v>3</v>
      </c>
      <c r="E4" s="26" t="s">
        <v>19</v>
      </c>
      <c r="F4" s="181" t="s">
        <v>109</v>
      </c>
      <c r="G4" s="24" t="s">
        <v>59</v>
      </c>
      <c r="H4" s="60">
        <v>85</v>
      </c>
      <c r="I4" s="23" t="s">
        <v>95</v>
      </c>
      <c r="J4" s="79">
        <v>1439</v>
      </c>
    </row>
    <row r="5" spans="2:10" ht="45" customHeight="1" x14ac:dyDescent="0.25">
      <c r="B5" s="23" t="s">
        <v>142</v>
      </c>
      <c r="C5" s="69">
        <v>2264141</v>
      </c>
      <c r="D5" s="30" t="s">
        <v>143</v>
      </c>
      <c r="E5" s="26" t="s">
        <v>21</v>
      </c>
      <c r="F5" s="182"/>
      <c r="G5" s="81" t="s">
        <v>60</v>
      </c>
      <c r="H5" s="77" t="s">
        <v>61</v>
      </c>
      <c r="I5" s="24" t="s">
        <v>96</v>
      </c>
      <c r="J5" s="77" t="s">
        <v>61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2</v>
      </c>
      <c r="F7" s="60">
        <v>4</v>
      </c>
      <c r="G7" s="60" t="s">
        <v>20</v>
      </c>
      <c r="H7" s="60">
        <f>E7*F7</f>
        <v>8</v>
      </c>
      <c r="I7" s="60">
        <f>IF(G7="Not Effective (x1)",E7*F7,IF(G7="Partially Effective (x0.8)",E7*F7*0.8, E7*F7*0.6))</f>
        <v>8</v>
      </c>
      <c r="J7" s="160" t="s">
        <v>117</v>
      </c>
    </row>
    <row r="8" spans="2:10" ht="30" customHeight="1" x14ac:dyDescent="0.25">
      <c r="B8" s="149"/>
      <c r="C8" s="149"/>
      <c r="D8" s="23" t="s">
        <v>10</v>
      </c>
      <c r="E8" s="60">
        <v>2</v>
      </c>
      <c r="F8" s="60">
        <v>3</v>
      </c>
      <c r="G8" s="26" t="s">
        <v>64</v>
      </c>
      <c r="H8" s="60">
        <f t="shared" ref="H8:H9" si="0">E8*F8</f>
        <v>6</v>
      </c>
      <c r="I8" s="60">
        <f t="shared" ref="I8:I9" si="1">IF(G8="Not Effective (x1)",E8*F8,IF(G8="Partially Effective (x0.8)",E8*F8*0.8, E8*F8*0.6))</f>
        <v>3.5999999999999996</v>
      </c>
      <c r="J8" s="160"/>
    </row>
    <row r="9" spans="2:10" ht="30" customHeight="1" x14ac:dyDescent="0.25">
      <c r="B9" s="149"/>
      <c r="C9" s="149"/>
      <c r="D9" s="23" t="s">
        <v>11</v>
      </c>
      <c r="E9" s="60">
        <v>2</v>
      </c>
      <c r="F9" s="60">
        <v>4</v>
      </c>
      <c r="G9" s="60" t="s">
        <v>20</v>
      </c>
      <c r="H9" s="60">
        <f t="shared" si="0"/>
        <v>8</v>
      </c>
      <c r="I9" s="60">
        <f t="shared" si="1"/>
        <v>8</v>
      </c>
      <c r="J9" s="160"/>
    </row>
    <row r="10" spans="2:10" ht="30" customHeight="1" x14ac:dyDescent="0.25">
      <c r="B10" s="23" t="s">
        <v>12</v>
      </c>
      <c r="C10" s="66" t="s">
        <v>22</v>
      </c>
      <c r="D10" s="23" t="s">
        <v>138</v>
      </c>
      <c r="E10" s="155" t="s">
        <v>139</v>
      </c>
      <c r="F10" s="156"/>
      <c r="G10" s="149" t="s">
        <v>15</v>
      </c>
      <c r="H10" s="149"/>
      <c r="I10" s="150" t="s">
        <v>27</v>
      </c>
      <c r="J10" s="150"/>
    </row>
    <row r="11" spans="2:10" ht="45" customHeight="1" x14ac:dyDescent="0.25">
      <c r="B11" s="153" t="s">
        <v>13</v>
      </c>
      <c r="C11" s="153"/>
      <c r="D11" s="153" t="s">
        <v>41</v>
      </c>
      <c r="E11" s="153"/>
      <c r="F11" s="23" t="s">
        <v>16</v>
      </c>
      <c r="G11" s="149" t="s">
        <v>17</v>
      </c>
      <c r="H11" s="149"/>
      <c r="I11" s="149" t="s">
        <v>18</v>
      </c>
      <c r="J11" s="149"/>
    </row>
    <row r="12" spans="2:10" s="76" customFormat="1" ht="337.5" customHeight="1" x14ac:dyDescent="0.25">
      <c r="B12" s="157" t="s">
        <v>51</v>
      </c>
      <c r="C12" s="158"/>
      <c r="D12" s="161" t="s">
        <v>50</v>
      </c>
      <c r="E12" s="161"/>
      <c r="F12" s="72" t="s">
        <v>148</v>
      </c>
      <c r="G12" s="157" t="s">
        <v>120</v>
      </c>
      <c r="H12" s="158"/>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6"/>
      <c r="C24" s="187"/>
      <c r="D24" s="187"/>
      <c r="E24" s="187"/>
      <c r="F24" s="187"/>
      <c r="G24" s="187"/>
      <c r="H24" s="187"/>
      <c r="I24" s="187"/>
      <c r="J24" s="188"/>
    </row>
    <row r="25" spans="2:10" x14ac:dyDescent="0.25">
      <c r="B25" s="189"/>
      <c r="C25" s="190"/>
      <c r="D25" s="190"/>
      <c r="E25" s="190"/>
      <c r="F25" s="190"/>
      <c r="G25" s="190"/>
      <c r="H25" s="190"/>
      <c r="I25" s="190"/>
      <c r="J25" s="191"/>
    </row>
  </sheetData>
  <customSheetViews>
    <customSheetView guid="{5548FFB4-D490-49E1-BFE6-EDD52FAE47FE}" scale="80" showPageBreaks="1" fitToPage="1" printArea="1">
      <selection activeCell="C2" sqref="C2:C3"/>
      <pageMargins left="0.7" right="0.7" top="0.75" bottom="0.75" header="0.3" footer="0.3"/>
      <pageSetup paperSize="9" scale="65" orientation="landscape" verticalDpi="0" r:id="rId1"/>
    </customSheetView>
    <customSheetView guid="{A5A992E5-A774-408A-88E8-BC6D12B4DBBC}" scale="80" fitToPage="1">
      <selection activeCell="C2" sqref="C2:C3"/>
      <pageMargins left="0.7" right="0.7" top="0.75" bottom="0.75" header="0.3" footer="0.3"/>
      <pageSetup paperSize="9" scale="65"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3" orientation="landscape"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176</v>
      </c>
      <c r="D2" s="24" t="s">
        <v>1</v>
      </c>
      <c r="E2" s="151" t="s">
        <v>34</v>
      </c>
      <c r="F2" s="151"/>
      <c r="G2" s="151"/>
      <c r="H2" s="151"/>
      <c r="I2" s="151"/>
      <c r="J2" s="151"/>
    </row>
    <row r="3" spans="2:10" ht="45" customHeight="1" x14ac:dyDescent="0.25">
      <c r="B3" s="149"/>
      <c r="C3" s="150"/>
      <c r="D3" s="24" t="s">
        <v>2</v>
      </c>
      <c r="E3" s="151" t="s">
        <v>45</v>
      </c>
      <c r="F3" s="151"/>
      <c r="G3" s="151"/>
      <c r="H3" s="151"/>
      <c r="I3" s="151"/>
      <c r="J3" s="151"/>
    </row>
    <row r="4" spans="2:10" ht="45" customHeight="1" x14ac:dyDescent="0.25">
      <c r="B4" s="23" t="s">
        <v>141</v>
      </c>
      <c r="C4" s="69">
        <v>42927</v>
      </c>
      <c r="D4" s="23" t="s">
        <v>3</v>
      </c>
      <c r="E4" s="26" t="s">
        <v>19</v>
      </c>
      <c r="F4" s="181" t="s">
        <v>109</v>
      </c>
      <c r="G4" s="24" t="s">
        <v>59</v>
      </c>
      <c r="H4" s="60">
        <v>85</v>
      </c>
      <c r="I4" s="23" t="s">
        <v>95</v>
      </c>
      <c r="J4" s="79">
        <v>1437</v>
      </c>
    </row>
    <row r="5" spans="2:10" ht="45" customHeight="1" x14ac:dyDescent="0.25">
      <c r="B5" s="23" t="s">
        <v>142</v>
      </c>
      <c r="C5" s="69">
        <v>2264141</v>
      </c>
      <c r="D5" s="30" t="s">
        <v>143</v>
      </c>
      <c r="E5" s="26" t="s">
        <v>21</v>
      </c>
      <c r="F5" s="182"/>
      <c r="G5" s="81" t="s">
        <v>60</v>
      </c>
      <c r="H5" s="60">
        <v>27</v>
      </c>
      <c r="I5" s="24" t="s">
        <v>96</v>
      </c>
      <c r="J5" s="79">
        <v>467</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2</v>
      </c>
      <c r="F7" s="60">
        <v>4</v>
      </c>
      <c r="G7" s="60" t="s">
        <v>20</v>
      </c>
      <c r="H7" s="60">
        <f>E7*F7</f>
        <v>8</v>
      </c>
      <c r="I7" s="60">
        <f>IF(G7="Not Effective (x1)",E7*F7,IF(G7="Partially Effective (x0.8)",E7*F7*0.8, E7*F7*0.6))</f>
        <v>8</v>
      </c>
      <c r="J7" s="160" t="s">
        <v>117</v>
      </c>
    </row>
    <row r="8" spans="2:10" ht="30" customHeight="1" x14ac:dyDescent="0.25">
      <c r="B8" s="149"/>
      <c r="C8" s="149"/>
      <c r="D8" s="23" t="s">
        <v>10</v>
      </c>
      <c r="E8" s="60">
        <v>2</v>
      </c>
      <c r="F8" s="60">
        <v>3</v>
      </c>
      <c r="G8" s="26" t="s">
        <v>25</v>
      </c>
      <c r="H8" s="60">
        <f t="shared" ref="H8:H9" si="0">E8*F8</f>
        <v>6</v>
      </c>
      <c r="I8" s="60">
        <f t="shared" ref="I8:I9" si="1">IF(G8="Not Effective (x1)",E8*F8,IF(G8="Partially Effective (x0.8)",E8*F8*0.8, E8*F8*0.6))</f>
        <v>4.8000000000000007</v>
      </c>
      <c r="J8" s="160"/>
    </row>
    <row r="9" spans="2:10" ht="30" customHeight="1" x14ac:dyDescent="0.25">
      <c r="B9" s="149"/>
      <c r="C9" s="149"/>
      <c r="D9" s="23" t="s">
        <v>11</v>
      </c>
      <c r="E9" s="60">
        <v>2</v>
      </c>
      <c r="F9" s="60">
        <v>4</v>
      </c>
      <c r="G9" s="60" t="s">
        <v>20</v>
      </c>
      <c r="H9" s="60">
        <f t="shared" si="0"/>
        <v>8</v>
      </c>
      <c r="I9" s="60">
        <f t="shared" si="1"/>
        <v>8</v>
      </c>
      <c r="J9" s="160"/>
    </row>
    <row r="10" spans="2:10" ht="30" customHeight="1" x14ac:dyDescent="0.25">
      <c r="B10" s="23" t="s">
        <v>12</v>
      </c>
      <c r="C10" s="66" t="s">
        <v>22</v>
      </c>
      <c r="D10" s="23" t="s">
        <v>138</v>
      </c>
      <c r="E10" s="155" t="s">
        <v>139</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231" customHeight="1" x14ac:dyDescent="0.25">
      <c r="B12" s="157" t="s">
        <v>65</v>
      </c>
      <c r="C12" s="158"/>
      <c r="D12" s="161" t="s">
        <v>46</v>
      </c>
      <c r="E12" s="161"/>
      <c r="F12" s="72" t="s">
        <v>149</v>
      </c>
      <c r="G12" s="157" t="s">
        <v>120</v>
      </c>
      <c r="H12" s="158"/>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6"/>
      <c r="C24" s="187"/>
      <c r="D24" s="187"/>
      <c r="E24" s="187"/>
      <c r="F24" s="187"/>
      <c r="G24" s="187"/>
      <c r="H24" s="187"/>
      <c r="I24" s="187"/>
      <c r="J24" s="188"/>
    </row>
    <row r="25" spans="2:10" x14ac:dyDescent="0.25">
      <c r="B25" s="189"/>
      <c r="C25" s="190"/>
      <c r="D25" s="190"/>
      <c r="E25" s="190"/>
      <c r="F25" s="190"/>
      <c r="G25" s="190"/>
      <c r="H25" s="190"/>
      <c r="I25" s="190"/>
      <c r="J25" s="191"/>
    </row>
  </sheetData>
  <customSheetViews>
    <customSheetView guid="{5548FFB4-D490-49E1-BFE6-EDD52FAE47FE}" scale="80" showPageBreaks="1" fitToPage="1" printArea="1">
      <selection activeCell="C2" sqref="C2:C3"/>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0" orientation="landscape"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177</v>
      </c>
      <c r="D2" s="24" t="s">
        <v>1</v>
      </c>
      <c r="E2" s="151" t="s">
        <v>38</v>
      </c>
      <c r="F2" s="151"/>
      <c r="G2" s="151"/>
      <c r="H2" s="151"/>
      <c r="I2" s="151"/>
      <c r="J2" s="151"/>
    </row>
    <row r="3" spans="2:10" ht="45" customHeight="1" x14ac:dyDescent="0.25">
      <c r="B3" s="149"/>
      <c r="C3" s="150"/>
      <c r="D3" s="24" t="s">
        <v>2</v>
      </c>
      <c r="E3" s="151" t="s">
        <v>83</v>
      </c>
      <c r="F3" s="151"/>
      <c r="G3" s="151"/>
      <c r="H3" s="151"/>
      <c r="I3" s="151"/>
      <c r="J3" s="151"/>
    </row>
    <row r="4" spans="2:10" ht="45" customHeight="1" x14ac:dyDescent="0.25">
      <c r="B4" s="23" t="s">
        <v>141</v>
      </c>
      <c r="C4" s="69">
        <v>42927</v>
      </c>
      <c r="D4" s="23" t="s">
        <v>3</v>
      </c>
      <c r="E4" s="26" t="s">
        <v>19</v>
      </c>
      <c r="F4" s="192" t="s">
        <v>110</v>
      </c>
      <c r="G4" s="24" t="s">
        <v>59</v>
      </c>
      <c r="H4" s="60">
        <v>79</v>
      </c>
      <c r="I4" s="23" t="s">
        <v>95</v>
      </c>
      <c r="J4" s="79">
        <v>1350</v>
      </c>
    </row>
    <row r="5" spans="2:10" ht="45" customHeight="1" x14ac:dyDescent="0.25">
      <c r="B5" s="23" t="s">
        <v>142</v>
      </c>
      <c r="C5" s="69">
        <v>2264141</v>
      </c>
      <c r="D5" s="30" t="s">
        <v>143</v>
      </c>
      <c r="E5" s="26" t="s">
        <v>21</v>
      </c>
      <c r="F5" s="193"/>
      <c r="G5" s="81" t="s">
        <v>60</v>
      </c>
      <c r="H5" s="77" t="s">
        <v>61</v>
      </c>
      <c r="I5" s="24" t="s">
        <v>96</v>
      </c>
      <c r="J5" s="77" t="s">
        <v>61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2</v>
      </c>
      <c r="F7" s="60">
        <v>4</v>
      </c>
      <c r="G7" s="60" t="s">
        <v>20</v>
      </c>
      <c r="H7" s="60">
        <f>E7*F7</f>
        <v>8</v>
      </c>
      <c r="I7" s="60">
        <f>IF(G7="Not Effective (x1)",E7*F7,IF(G7="Partially Effective (x0.8)",E7*F7*0.8, E7*F7*0.6))</f>
        <v>8</v>
      </c>
      <c r="J7" s="160" t="s">
        <v>117</v>
      </c>
    </row>
    <row r="8" spans="2:10" ht="30" customHeight="1" x14ac:dyDescent="0.25">
      <c r="B8" s="149"/>
      <c r="C8" s="149"/>
      <c r="D8" s="23" t="s">
        <v>10</v>
      </c>
      <c r="E8" s="60">
        <v>2</v>
      </c>
      <c r="F8" s="60">
        <v>3</v>
      </c>
      <c r="G8" s="26" t="s">
        <v>25</v>
      </c>
      <c r="H8" s="60">
        <f t="shared" ref="H8:H9" si="0">E8*F8</f>
        <v>6</v>
      </c>
      <c r="I8" s="60">
        <f t="shared" ref="I8:I9" si="1">IF(G8="Not Effective (x1)",E8*F8,IF(G8="Partially Effective (x0.8)",E8*F8*0.8, E8*F8*0.6))</f>
        <v>4.8000000000000007</v>
      </c>
      <c r="J8" s="160"/>
    </row>
    <row r="9" spans="2:10" ht="30" customHeight="1" x14ac:dyDescent="0.25">
      <c r="B9" s="149"/>
      <c r="C9" s="149"/>
      <c r="D9" s="23" t="s">
        <v>11</v>
      </c>
      <c r="E9" s="60">
        <v>2</v>
      </c>
      <c r="F9" s="60">
        <v>4</v>
      </c>
      <c r="G9" s="60" t="s">
        <v>20</v>
      </c>
      <c r="H9" s="60">
        <f t="shared" si="0"/>
        <v>8</v>
      </c>
      <c r="I9" s="60">
        <f t="shared" si="1"/>
        <v>8</v>
      </c>
      <c r="J9" s="160"/>
    </row>
    <row r="10" spans="2:10" ht="30" customHeight="1" x14ac:dyDescent="0.25">
      <c r="B10" s="23" t="s">
        <v>12</v>
      </c>
      <c r="C10" s="66" t="s">
        <v>22</v>
      </c>
      <c r="D10" s="23" t="s">
        <v>138</v>
      </c>
      <c r="E10" s="155" t="s">
        <v>139</v>
      </c>
      <c r="F10" s="156"/>
      <c r="G10" s="149" t="s">
        <v>15</v>
      </c>
      <c r="H10" s="149"/>
      <c r="I10" s="150" t="s">
        <v>27</v>
      </c>
      <c r="J10" s="150"/>
    </row>
    <row r="11" spans="2:10" ht="45" customHeight="1" x14ac:dyDescent="0.25">
      <c r="B11" s="153" t="s">
        <v>13</v>
      </c>
      <c r="C11" s="153"/>
      <c r="D11" s="153" t="s">
        <v>41</v>
      </c>
      <c r="E11" s="153"/>
      <c r="F11" s="23" t="s">
        <v>16</v>
      </c>
      <c r="G11" s="149" t="s">
        <v>17</v>
      </c>
      <c r="H11" s="149"/>
      <c r="I11" s="149" t="s">
        <v>18</v>
      </c>
      <c r="J11" s="149"/>
    </row>
    <row r="12" spans="2:10" s="76" customFormat="1" ht="369" customHeight="1" x14ac:dyDescent="0.25">
      <c r="B12" s="157" t="s">
        <v>39</v>
      </c>
      <c r="C12" s="158"/>
      <c r="D12" s="161" t="s">
        <v>40</v>
      </c>
      <c r="E12" s="161"/>
      <c r="F12" s="28" t="s">
        <v>150</v>
      </c>
      <c r="G12" s="157" t="s">
        <v>120</v>
      </c>
      <c r="H12" s="158"/>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9"/>
      <c r="C23" s="190"/>
      <c r="D23" s="190"/>
      <c r="E23" s="190"/>
      <c r="F23" s="190"/>
      <c r="G23" s="190"/>
      <c r="H23" s="190"/>
      <c r="I23" s="190"/>
      <c r="J23" s="191"/>
    </row>
  </sheetData>
  <customSheetViews>
    <customSheetView guid="{5548FFB4-D490-49E1-BFE6-EDD52FAE47FE}" scale="80" showPageBreaks="1" fitToPage="1" printArea="1">
      <selection activeCell="C2" sqref="C2:C3"/>
      <pageMargins left="0.7" right="0.7" top="0.75" bottom="0.75" header="0.3" footer="0.3"/>
      <pageSetup paperSize="9" scale="62" orientation="landscape" verticalDpi="0" r:id="rId1"/>
    </customSheetView>
    <customSheetView guid="{A5A992E5-A774-408A-88E8-BC6D12B4DBBC}" scale="80" fitToPage="1">
      <selection activeCell="C2" sqref="C2:C3"/>
      <pageMargins left="0.7" right="0.7" top="0.75" bottom="0.75" header="0.3" footer="0.3"/>
      <pageSetup paperSize="9" scale="62"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3" orientation="landscape"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178</v>
      </c>
      <c r="D2" s="24" t="s">
        <v>1</v>
      </c>
      <c r="E2" s="151" t="s">
        <v>35</v>
      </c>
      <c r="F2" s="151"/>
      <c r="G2" s="151"/>
      <c r="H2" s="151"/>
      <c r="I2" s="151"/>
      <c r="J2" s="151"/>
    </row>
    <row r="3" spans="2:10" ht="45" customHeight="1" x14ac:dyDescent="0.25">
      <c r="B3" s="149"/>
      <c r="C3" s="150"/>
      <c r="D3" s="24" t="s">
        <v>2</v>
      </c>
      <c r="E3" s="151" t="s">
        <v>84</v>
      </c>
      <c r="F3" s="151"/>
      <c r="G3" s="151"/>
      <c r="H3" s="151"/>
      <c r="I3" s="151"/>
      <c r="J3" s="151"/>
    </row>
    <row r="4" spans="2:10" ht="45" customHeight="1" x14ac:dyDescent="0.25">
      <c r="B4" s="23" t="s">
        <v>141</v>
      </c>
      <c r="C4" s="69">
        <v>42927</v>
      </c>
      <c r="D4" s="23" t="s">
        <v>3</v>
      </c>
      <c r="E4" s="26" t="s">
        <v>19</v>
      </c>
      <c r="F4" s="181" t="s">
        <v>109</v>
      </c>
      <c r="G4" s="24" t="s">
        <v>59</v>
      </c>
      <c r="H4" s="60">
        <v>24</v>
      </c>
      <c r="I4" s="23" t="s">
        <v>95</v>
      </c>
      <c r="J4" s="78">
        <v>408</v>
      </c>
    </row>
    <row r="5" spans="2:10" ht="45" customHeight="1" x14ac:dyDescent="0.25">
      <c r="B5" s="23" t="s">
        <v>142</v>
      </c>
      <c r="C5" s="69">
        <v>2264141</v>
      </c>
      <c r="D5" s="30" t="s">
        <v>143</v>
      </c>
      <c r="E5" s="26" t="s">
        <v>21</v>
      </c>
      <c r="F5" s="182"/>
      <c r="G5" s="81" t="s">
        <v>60</v>
      </c>
      <c r="H5" s="60">
        <v>24</v>
      </c>
      <c r="I5" s="24" t="s">
        <v>96</v>
      </c>
      <c r="J5" s="78">
        <v>410</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1</v>
      </c>
      <c r="F7" s="60">
        <v>3</v>
      </c>
      <c r="G7" s="60" t="s">
        <v>20</v>
      </c>
      <c r="H7" s="60">
        <f>E7*F7</f>
        <v>3</v>
      </c>
      <c r="I7" s="60">
        <f>IF(G7="Not Effective (x1)",E7*F7,IF(G7="Partially Effective (x0.8)",E7*F7*0.8, E7*F7*0.6))</f>
        <v>3</v>
      </c>
      <c r="J7" s="160" t="s">
        <v>117</v>
      </c>
    </row>
    <row r="8" spans="2:10" ht="30" customHeight="1" x14ac:dyDescent="0.25">
      <c r="B8" s="149"/>
      <c r="C8" s="149"/>
      <c r="D8" s="23" t="s">
        <v>10</v>
      </c>
      <c r="E8" s="60">
        <v>1</v>
      </c>
      <c r="F8" s="60">
        <v>2</v>
      </c>
      <c r="G8" s="26" t="s">
        <v>25</v>
      </c>
      <c r="H8" s="60">
        <f t="shared" ref="H8:H9" si="0">E8*F8</f>
        <v>2</v>
      </c>
      <c r="I8" s="60">
        <f t="shared" ref="I8:I9" si="1">IF(G8="Not Effective (x1)",E8*F8,IF(G8="Partially Effective (x0.8)",E8*F8*0.8, E8*F8*0.6))</f>
        <v>1.6</v>
      </c>
      <c r="J8" s="160"/>
    </row>
    <row r="9" spans="2:10" ht="30" customHeight="1" x14ac:dyDescent="0.25">
      <c r="B9" s="149"/>
      <c r="C9" s="149"/>
      <c r="D9" s="23" t="s">
        <v>11</v>
      </c>
      <c r="E9" s="60">
        <v>3</v>
      </c>
      <c r="F9" s="60">
        <v>3</v>
      </c>
      <c r="G9" s="60" t="s">
        <v>20</v>
      </c>
      <c r="H9" s="60">
        <f t="shared" si="0"/>
        <v>9</v>
      </c>
      <c r="I9" s="60">
        <f t="shared" si="1"/>
        <v>9</v>
      </c>
      <c r="J9" s="160"/>
    </row>
    <row r="10" spans="2:10" ht="30" customHeight="1" x14ac:dyDescent="0.25">
      <c r="B10" s="23" t="s">
        <v>12</v>
      </c>
      <c r="C10" s="66" t="s">
        <v>22</v>
      </c>
      <c r="D10" s="23" t="s">
        <v>138</v>
      </c>
      <c r="E10" s="155" t="s">
        <v>139</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228.75" customHeight="1" x14ac:dyDescent="0.25">
      <c r="B12" s="163" t="s">
        <v>85</v>
      </c>
      <c r="C12" s="164"/>
      <c r="D12" s="163" t="s">
        <v>94</v>
      </c>
      <c r="E12" s="164"/>
      <c r="F12" s="72" t="s">
        <v>151</v>
      </c>
      <c r="G12" s="163" t="s">
        <v>124</v>
      </c>
      <c r="H12" s="164"/>
      <c r="I12" s="163" t="s">
        <v>93</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9"/>
      <c r="C23" s="190"/>
      <c r="D23" s="190"/>
      <c r="E23" s="190"/>
      <c r="F23" s="190"/>
      <c r="G23" s="190"/>
      <c r="H23" s="190"/>
      <c r="I23" s="190"/>
      <c r="J23" s="191"/>
    </row>
  </sheetData>
  <customSheetViews>
    <customSheetView guid="{5548FFB4-D490-49E1-BFE6-EDD52FAE47FE}" scale="80" showPageBreaks="1" fitToPage="1" printArea="1">
      <selection activeCell="C2" sqref="C2:C3"/>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2" orientation="landscape"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179</v>
      </c>
      <c r="D2" s="24" t="s">
        <v>1</v>
      </c>
      <c r="E2" s="151" t="s">
        <v>29</v>
      </c>
      <c r="F2" s="151"/>
      <c r="G2" s="151"/>
      <c r="H2" s="151"/>
      <c r="I2" s="151"/>
      <c r="J2" s="151"/>
    </row>
    <row r="3" spans="2:10" ht="45" customHeight="1" x14ac:dyDescent="0.25">
      <c r="B3" s="149"/>
      <c r="C3" s="150"/>
      <c r="D3" s="24" t="s">
        <v>2</v>
      </c>
      <c r="E3" s="151" t="s">
        <v>86</v>
      </c>
      <c r="F3" s="151"/>
      <c r="G3" s="151"/>
      <c r="H3" s="151"/>
      <c r="I3" s="151"/>
      <c r="J3" s="151"/>
    </row>
    <row r="4" spans="2:10" ht="45" customHeight="1" x14ac:dyDescent="0.25">
      <c r="B4" s="23" t="s">
        <v>141</v>
      </c>
      <c r="C4" s="69">
        <v>42927</v>
      </c>
      <c r="D4" s="23" t="s">
        <v>3</v>
      </c>
      <c r="E4" s="26" t="s">
        <v>19</v>
      </c>
      <c r="F4" s="181" t="s">
        <v>109</v>
      </c>
      <c r="G4" s="24" t="s">
        <v>59</v>
      </c>
      <c r="H4" s="60">
        <v>5</v>
      </c>
      <c r="I4" s="23" t="s">
        <v>95</v>
      </c>
      <c r="J4" s="78">
        <v>79</v>
      </c>
    </row>
    <row r="5" spans="2:10" ht="45" customHeight="1" x14ac:dyDescent="0.25">
      <c r="B5" s="23" t="s">
        <v>142</v>
      </c>
      <c r="C5" s="69">
        <v>2264141</v>
      </c>
      <c r="D5" s="30" t="s">
        <v>143</v>
      </c>
      <c r="E5" s="26" t="s">
        <v>21</v>
      </c>
      <c r="F5" s="182"/>
      <c r="G5" s="81" t="s">
        <v>60</v>
      </c>
      <c r="H5" s="60">
        <v>5</v>
      </c>
      <c r="I5" s="24" t="s">
        <v>96</v>
      </c>
      <c r="J5" s="78">
        <v>79</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1</v>
      </c>
      <c r="F7" s="60">
        <v>3</v>
      </c>
      <c r="G7" s="60" t="s">
        <v>20</v>
      </c>
      <c r="H7" s="60">
        <f>E7*F7</f>
        <v>3</v>
      </c>
      <c r="I7" s="60">
        <f>IF(G7="Not Effective (x1)",E7*F7,IF(G7="Partially Effective (x0.8)",E7*F7*0.8, E7*F7*0.6))</f>
        <v>3</v>
      </c>
      <c r="J7" s="160" t="s">
        <v>117</v>
      </c>
    </row>
    <row r="8" spans="2:10" ht="30" customHeight="1" x14ac:dyDescent="0.25">
      <c r="B8" s="149"/>
      <c r="C8" s="149"/>
      <c r="D8" s="23" t="s">
        <v>10</v>
      </c>
      <c r="E8" s="60">
        <v>1</v>
      </c>
      <c r="F8" s="60">
        <v>2</v>
      </c>
      <c r="G8" s="26" t="s">
        <v>25</v>
      </c>
      <c r="H8" s="60">
        <f t="shared" ref="H8:H9" si="0">E8*F8</f>
        <v>2</v>
      </c>
      <c r="I8" s="60">
        <f t="shared" ref="I8:I9" si="1">IF(G8="Not Effective (x1)",E8*F8,IF(G8="Partially Effective (x0.8)",E8*F8*0.8, E8*F8*0.6))</f>
        <v>1.6</v>
      </c>
      <c r="J8" s="160"/>
    </row>
    <row r="9" spans="2:10" ht="30" customHeight="1" x14ac:dyDescent="0.25">
      <c r="B9" s="149"/>
      <c r="C9" s="149"/>
      <c r="D9" s="23" t="s">
        <v>11</v>
      </c>
      <c r="E9" s="60">
        <v>2</v>
      </c>
      <c r="F9" s="60">
        <v>3</v>
      </c>
      <c r="G9" s="60" t="s">
        <v>20</v>
      </c>
      <c r="H9" s="60">
        <f t="shared" si="0"/>
        <v>6</v>
      </c>
      <c r="I9" s="60">
        <f t="shared" si="1"/>
        <v>6</v>
      </c>
      <c r="J9" s="160"/>
    </row>
    <row r="10" spans="2:10" ht="30" customHeight="1" x14ac:dyDescent="0.25">
      <c r="B10" s="23" t="s">
        <v>12</v>
      </c>
      <c r="C10" s="66" t="s">
        <v>22</v>
      </c>
      <c r="D10" s="23" t="s">
        <v>138</v>
      </c>
      <c r="E10" s="155" t="s">
        <v>139</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192.75" customHeight="1" x14ac:dyDescent="0.25">
      <c r="B12" s="157" t="s">
        <v>66</v>
      </c>
      <c r="C12" s="158"/>
      <c r="D12" s="161" t="s">
        <v>87</v>
      </c>
      <c r="E12" s="161"/>
      <c r="F12" s="28" t="s">
        <v>152</v>
      </c>
      <c r="G12" s="163" t="s">
        <v>120</v>
      </c>
      <c r="H12" s="164"/>
      <c r="I12" s="163" t="s">
        <v>92</v>
      </c>
      <c r="J12" s="164"/>
    </row>
    <row r="14" spans="2:10" x14ac:dyDescent="0.25">
      <c r="B14" s="68" t="s">
        <v>140</v>
      </c>
    </row>
    <row r="15" spans="2:10" x14ac:dyDescent="0.25">
      <c r="B15" s="183"/>
      <c r="C15" s="184"/>
      <c r="D15" s="184"/>
      <c r="E15" s="184"/>
      <c r="F15" s="184"/>
      <c r="G15" s="184"/>
      <c r="H15" s="184"/>
      <c r="I15" s="184"/>
      <c r="J15" s="185"/>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9"/>
      <c r="C23" s="190"/>
      <c r="D23" s="190"/>
      <c r="E23" s="190"/>
      <c r="F23" s="190"/>
      <c r="G23" s="190"/>
      <c r="H23" s="190"/>
      <c r="I23" s="190"/>
      <c r="J23" s="191"/>
    </row>
  </sheetData>
  <customSheetViews>
    <customSheetView guid="{5548FFB4-D490-49E1-BFE6-EDD52FAE47FE}" scale="80" showPageBreaks="1" fitToPage="1" printArea="1">
      <selection activeCell="C2" sqref="C2:C3"/>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5" orientation="landscape"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M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49" t="s">
        <v>0</v>
      </c>
      <c r="C2" s="150" t="s">
        <v>180</v>
      </c>
      <c r="D2" s="24" t="s">
        <v>1</v>
      </c>
      <c r="E2" s="151" t="s">
        <v>30</v>
      </c>
      <c r="F2" s="151"/>
      <c r="G2" s="151"/>
      <c r="H2" s="151"/>
      <c r="I2" s="151"/>
      <c r="J2" s="151"/>
    </row>
    <row r="3" spans="2:13" ht="45" customHeight="1" x14ac:dyDescent="0.25">
      <c r="B3" s="149"/>
      <c r="C3" s="150"/>
      <c r="D3" s="24" t="s">
        <v>2</v>
      </c>
      <c r="E3" s="151" t="s">
        <v>88</v>
      </c>
      <c r="F3" s="151"/>
      <c r="G3" s="151"/>
      <c r="H3" s="151"/>
      <c r="I3" s="151"/>
      <c r="J3" s="151"/>
    </row>
    <row r="4" spans="2:13" ht="45" customHeight="1" x14ac:dyDescent="0.25">
      <c r="B4" s="23" t="s">
        <v>141</v>
      </c>
      <c r="C4" s="69">
        <v>42927</v>
      </c>
      <c r="D4" s="23" t="s">
        <v>3</v>
      </c>
      <c r="E4" s="26" t="s">
        <v>19</v>
      </c>
      <c r="F4" s="181" t="s">
        <v>109</v>
      </c>
      <c r="G4" s="24" t="s">
        <v>59</v>
      </c>
      <c r="H4" s="77" t="s">
        <v>61</v>
      </c>
      <c r="I4" s="23" t="s">
        <v>95</v>
      </c>
      <c r="J4" s="77" t="s">
        <v>61</v>
      </c>
    </row>
    <row r="5" spans="2:13" ht="45" customHeight="1" x14ac:dyDescent="0.25">
      <c r="B5" s="23" t="s">
        <v>142</v>
      </c>
      <c r="C5" s="82">
        <v>2264141</v>
      </c>
      <c r="D5" s="30" t="s">
        <v>143</v>
      </c>
      <c r="E5" s="26" t="s">
        <v>21</v>
      </c>
      <c r="F5" s="182"/>
      <c r="G5" s="81" t="s">
        <v>60</v>
      </c>
      <c r="H5" s="60">
        <v>0</v>
      </c>
      <c r="I5" s="24" t="s">
        <v>96</v>
      </c>
      <c r="J5" s="78">
        <v>5</v>
      </c>
    </row>
    <row r="6" spans="2:13" ht="30" customHeight="1" x14ac:dyDescent="0.25">
      <c r="B6" s="149" t="s">
        <v>14</v>
      </c>
      <c r="C6" s="149"/>
      <c r="D6" s="23"/>
      <c r="E6" s="23" t="s">
        <v>4</v>
      </c>
      <c r="F6" s="23" t="s">
        <v>69</v>
      </c>
      <c r="G6" s="23" t="s">
        <v>5</v>
      </c>
      <c r="H6" s="23" t="s">
        <v>6</v>
      </c>
      <c r="I6" s="23" t="s">
        <v>7</v>
      </c>
      <c r="J6" s="23" t="s">
        <v>8</v>
      </c>
    </row>
    <row r="7" spans="2:13" ht="30" customHeight="1" x14ac:dyDescent="0.25">
      <c r="B7" s="149"/>
      <c r="C7" s="149"/>
      <c r="D7" s="23" t="s">
        <v>9</v>
      </c>
      <c r="E7" s="60">
        <v>1</v>
      </c>
      <c r="F7" s="60">
        <v>3</v>
      </c>
      <c r="G7" s="60" t="s">
        <v>20</v>
      </c>
      <c r="H7" s="60">
        <f>E7*F7</f>
        <v>3</v>
      </c>
      <c r="I7" s="60">
        <f>IF(G7="Not Effective (x1)",E7*F7,IF(G7="Partially Effective (x0.8)",E7*F7*0.8, E7*F7*0.6))</f>
        <v>3</v>
      </c>
      <c r="J7" s="160" t="s">
        <v>117</v>
      </c>
      <c r="M7" s="49"/>
    </row>
    <row r="8" spans="2:13" ht="30" customHeight="1" x14ac:dyDescent="0.25">
      <c r="B8" s="149"/>
      <c r="C8" s="149"/>
      <c r="D8" s="23" t="s">
        <v>10</v>
      </c>
      <c r="E8" s="60">
        <v>1</v>
      </c>
      <c r="F8" s="60">
        <v>2</v>
      </c>
      <c r="G8" s="26" t="s">
        <v>25</v>
      </c>
      <c r="H8" s="60">
        <f t="shared" ref="H8:H9" si="0">E8*F8</f>
        <v>2</v>
      </c>
      <c r="I8" s="60">
        <f t="shared" ref="I8:I9" si="1">IF(G8="Not Effective (x1)",E8*F8,IF(G8="Partially Effective (x0.8)",E8*F8*0.8, E8*F8*0.6))</f>
        <v>1.6</v>
      </c>
      <c r="J8" s="160"/>
    </row>
    <row r="9" spans="2:13" ht="30" customHeight="1" x14ac:dyDescent="0.25">
      <c r="B9" s="149"/>
      <c r="C9" s="149"/>
      <c r="D9" s="23" t="s">
        <v>11</v>
      </c>
      <c r="E9" s="60">
        <v>1</v>
      </c>
      <c r="F9" s="60">
        <v>3</v>
      </c>
      <c r="G9" s="60" t="s">
        <v>20</v>
      </c>
      <c r="H9" s="60">
        <f t="shared" si="0"/>
        <v>3</v>
      </c>
      <c r="I9" s="60">
        <f t="shared" si="1"/>
        <v>3</v>
      </c>
      <c r="J9" s="160"/>
    </row>
    <row r="10" spans="2:13" ht="30" customHeight="1" x14ac:dyDescent="0.25">
      <c r="B10" s="23" t="s">
        <v>12</v>
      </c>
      <c r="C10" s="66" t="s">
        <v>22</v>
      </c>
      <c r="D10" s="23" t="s">
        <v>138</v>
      </c>
      <c r="E10" s="155" t="s">
        <v>139</v>
      </c>
      <c r="F10" s="156"/>
      <c r="G10" s="149" t="s">
        <v>15</v>
      </c>
      <c r="H10" s="149"/>
      <c r="I10" s="150" t="s">
        <v>27</v>
      </c>
      <c r="J10" s="150"/>
    </row>
    <row r="11" spans="2:13" ht="45" customHeight="1" x14ac:dyDescent="0.25">
      <c r="B11" s="153" t="s">
        <v>13</v>
      </c>
      <c r="C11" s="153"/>
      <c r="D11" s="153" t="s">
        <v>41</v>
      </c>
      <c r="E11" s="153"/>
      <c r="F11" s="23" t="s">
        <v>16</v>
      </c>
      <c r="G11" s="149" t="s">
        <v>17</v>
      </c>
      <c r="H11" s="149"/>
      <c r="I11" s="149" t="s">
        <v>18</v>
      </c>
      <c r="J11" s="149"/>
    </row>
    <row r="12" spans="2:13" s="32" customFormat="1" ht="378.75" customHeight="1" x14ac:dyDescent="0.25">
      <c r="B12" s="157" t="s">
        <v>52</v>
      </c>
      <c r="C12" s="158"/>
      <c r="D12" s="161" t="s">
        <v>89</v>
      </c>
      <c r="E12" s="161"/>
      <c r="F12" s="72" t="s">
        <v>153</v>
      </c>
      <c r="G12" s="163" t="s">
        <v>120</v>
      </c>
      <c r="H12" s="164"/>
      <c r="I12" s="163" t="s">
        <v>92</v>
      </c>
      <c r="J12" s="164"/>
    </row>
    <row r="14" spans="2:13" x14ac:dyDescent="0.25">
      <c r="B14" s="68" t="s">
        <v>140</v>
      </c>
    </row>
    <row r="15" spans="2:13" x14ac:dyDescent="0.25">
      <c r="B15" s="183"/>
      <c r="C15" s="184"/>
      <c r="D15" s="184"/>
      <c r="E15" s="184"/>
      <c r="F15" s="184"/>
      <c r="G15" s="184"/>
      <c r="H15" s="184"/>
      <c r="I15" s="184"/>
      <c r="J15" s="185"/>
    </row>
    <row r="16" spans="2:13"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9"/>
      <c r="C24" s="190"/>
      <c r="D24" s="190"/>
      <c r="E24" s="190"/>
      <c r="F24" s="190"/>
      <c r="G24" s="190"/>
      <c r="H24" s="190"/>
      <c r="I24" s="190"/>
      <c r="J24" s="191"/>
    </row>
  </sheetData>
  <customSheetViews>
    <customSheetView guid="{5548FFB4-D490-49E1-BFE6-EDD52FAE47FE}" scale="80" showPageBreaks="1" fitToPage="1" printArea="1">
      <selection activeCell="C2" sqref="C2:C3"/>
      <pageMargins left="0.7" right="0.7" top="0.75" bottom="0.75" header="0.3" footer="0.3"/>
      <pageSetup paperSize="9" scale="62" orientation="landscape" verticalDpi="0" r:id="rId1"/>
    </customSheetView>
    <customSheetView guid="{A5A992E5-A774-408A-88E8-BC6D12B4DBBC}" scale="80" fitToPage="1">
      <selection activeCell="C2" sqref="C2:C3"/>
      <pageMargins left="0.7" right="0.7" top="0.75" bottom="0.75" header="0.3" footer="0.3"/>
      <pageSetup paperSize="9" scale="62" orientation="landscape" verticalDpi="0" r:id="rId2"/>
    </customSheetView>
  </customSheetViews>
  <mergeCells count="19">
    <mergeCell ref="B2:B3"/>
    <mergeCell ref="C2:C3"/>
    <mergeCell ref="E2:J2"/>
    <mergeCell ref="E3:J3"/>
    <mergeCell ref="F4:F5"/>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2"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tabSelected="1" zoomScaleNormal="100" workbookViewId="0"/>
  </sheetViews>
  <sheetFormatPr defaultColWidth="9.140625" defaultRowHeight="15" x14ac:dyDescent="0.25"/>
  <cols>
    <col min="1" max="1" width="3.7109375" style="6" customWidth="1"/>
    <col min="2" max="2" width="28.42578125" style="34" customWidth="1"/>
    <col min="3" max="5" width="19.85546875" style="6" customWidth="1"/>
    <col min="6" max="11" width="18.7109375" style="6" customWidth="1"/>
    <col min="12" max="12" width="15.5703125" style="6" customWidth="1"/>
    <col min="13" max="13" width="18.7109375" style="6" customWidth="1"/>
    <col min="14" max="16384" width="9.140625" style="6"/>
  </cols>
  <sheetData>
    <row r="1" spans="1:9" s="31" customFormat="1" x14ac:dyDescent="0.25">
      <c r="B1" s="32"/>
    </row>
    <row r="2" spans="1:9" ht="23.25" x14ac:dyDescent="0.25">
      <c r="B2" s="33" t="s">
        <v>108</v>
      </c>
    </row>
    <row r="3" spans="1:9" x14ac:dyDescent="0.25">
      <c r="C3" s="35"/>
      <c r="E3" s="36"/>
      <c r="F3" s="35"/>
    </row>
    <row r="4" spans="1:9" x14ac:dyDescent="0.25">
      <c r="B4" s="34" t="s">
        <v>112</v>
      </c>
      <c r="C4" s="35">
        <v>43354</v>
      </c>
      <c r="D4" s="35"/>
    </row>
    <row r="5" spans="1:9" x14ac:dyDescent="0.25">
      <c r="B5" s="34" t="s">
        <v>220</v>
      </c>
      <c r="C5" s="37">
        <v>2018.01</v>
      </c>
      <c r="D5" s="37"/>
    </row>
    <row r="6" spans="1:9" x14ac:dyDescent="0.25">
      <c r="B6" s="34" t="s">
        <v>113</v>
      </c>
      <c r="C6" s="35">
        <v>43009</v>
      </c>
      <c r="D6" s="6" t="s">
        <v>114</v>
      </c>
      <c r="E6" s="36">
        <v>43373</v>
      </c>
      <c r="F6" s="35"/>
    </row>
    <row r="7" spans="1:9" x14ac:dyDescent="0.25">
      <c r="C7" s="35"/>
      <c r="E7" s="36"/>
      <c r="F7" s="35"/>
    </row>
    <row r="8" spans="1:9" x14ac:dyDescent="0.25">
      <c r="B8" s="34" t="s">
        <v>107</v>
      </c>
    </row>
    <row r="9" spans="1:9" ht="46.5" customHeight="1" x14ac:dyDescent="0.25">
      <c r="B9" s="132" t="s">
        <v>219</v>
      </c>
      <c r="C9" s="132"/>
      <c r="D9" s="132"/>
    </row>
    <row r="11" spans="1:9" s="38" customFormat="1" ht="76.5" customHeight="1" x14ac:dyDescent="0.25">
      <c r="A11" s="6"/>
      <c r="B11" s="132" t="s">
        <v>154</v>
      </c>
      <c r="C11" s="132"/>
      <c r="D11" s="132"/>
      <c r="I11" s="39"/>
    </row>
    <row r="12" spans="1:9" s="38" customFormat="1" ht="48.75" customHeight="1" x14ac:dyDescent="0.25">
      <c r="A12" s="6"/>
      <c r="B12" s="132" t="s">
        <v>228</v>
      </c>
      <c r="C12" s="132"/>
      <c r="D12" s="132"/>
      <c r="H12" s="39"/>
      <c r="I12" s="39"/>
    </row>
    <row r="13" spans="1:9" s="38" customFormat="1" x14ac:dyDescent="0.25">
      <c r="A13" s="6"/>
      <c r="B13" s="11"/>
      <c r="C13" s="11"/>
      <c r="D13" s="11"/>
      <c r="I13" s="39"/>
    </row>
    <row r="14" spans="1:9" ht="33" customHeight="1" x14ac:dyDescent="0.25">
      <c r="B14" s="132" t="s">
        <v>196</v>
      </c>
      <c r="C14" s="132"/>
      <c r="D14" s="132"/>
      <c r="H14" s="39"/>
    </row>
    <row r="16" spans="1:9" ht="44.25" customHeight="1" x14ac:dyDescent="0.25">
      <c r="B16" s="132" t="s">
        <v>199</v>
      </c>
      <c r="C16" s="132"/>
      <c r="D16" s="132"/>
    </row>
    <row r="18" spans="2:6" ht="31.5" customHeight="1" x14ac:dyDescent="0.25">
      <c r="B18" s="132" t="s">
        <v>111</v>
      </c>
      <c r="C18" s="132"/>
      <c r="D18" s="132"/>
    </row>
    <row r="19" spans="2:6" ht="30" customHeight="1" x14ac:dyDescent="0.25">
      <c r="B19" s="132" t="s">
        <v>197</v>
      </c>
      <c r="C19" s="132"/>
      <c r="D19" s="132"/>
      <c r="F19" s="40"/>
    </row>
    <row r="20" spans="2:6" x14ac:dyDescent="0.25">
      <c r="B20" s="41" t="s">
        <v>216</v>
      </c>
      <c r="C20" s="11"/>
      <c r="D20" s="11"/>
      <c r="F20" s="40"/>
    </row>
    <row r="21" spans="2:6" ht="33.75" customHeight="1" x14ac:dyDescent="0.25">
      <c r="B21" s="132" t="s">
        <v>198</v>
      </c>
      <c r="C21" s="132"/>
      <c r="D21" s="132"/>
      <c r="F21" s="40"/>
    </row>
    <row r="22" spans="2:6" ht="15" customHeight="1" x14ac:dyDescent="0.25">
      <c r="B22" s="41" t="s">
        <v>128</v>
      </c>
      <c r="C22" s="42"/>
      <c r="D22" s="42"/>
      <c r="F22" s="40"/>
    </row>
  </sheetData>
  <customSheetViews>
    <customSheetView guid="{5548FFB4-D490-49E1-BFE6-EDD52FAE47FE}" fitToPage="1">
      <selection activeCell="B4" sqref="B4:C4"/>
      <pageMargins left="0.7" right="0.7" top="0.75" bottom="0.75" header="0.3" footer="0.3"/>
      <pageSetup paperSize="9" scale="67" orientation="portrait" r:id="rId1"/>
    </customSheetView>
    <customSheetView guid="{A5A992E5-A774-408A-88E8-BC6D12B4DBBC}" fitToPage="1">
      <selection activeCell="E5" sqref="E5"/>
      <pageMargins left="0.7" right="0.7" top="0.75" bottom="0.75" header="0.3" footer="0.3"/>
      <pageSetup paperSize="9" scale="67" orientation="portrait" r:id="rId2"/>
    </customSheetView>
  </customSheetViews>
  <mergeCells count="8">
    <mergeCell ref="B16:D16"/>
    <mergeCell ref="B18:D18"/>
    <mergeCell ref="B19:D19"/>
    <mergeCell ref="B21:D21"/>
    <mergeCell ref="B9:D9"/>
    <mergeCell ref="B11:D11"/>
    <mergeCell ref="B12:D12"/>
    <mergeCell ref="B14:D14"/>
  </mergeCells>
  <hyperlinks>
    <hyperlink ref="B22" r:id="rId3" xr:uid="{00000000-0004-0000-0100-000000000000}"/>
    <hyperlink ref="B20" r:id="rId4" xr:uid="{00000000-0004-0000-0100-000001000000}"/>
  </hyperlinks>
  <pageMargins left="0.7" right="0.7" top="0.75" bottom="0.75" header="0.3" footer="0.3"/>
  <pageSetup paperSize="9" scale="5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9D8A-2C97-4BA0-8401-0DB9AE9BCF3D}">
  <sheetPr>
    <pageSetUpPr fitToPage="1"/>
  </sheetPr>
  <dimension ref="B2:M24"/>
  <sheetViews>
    <sheetView zoomScale="80" zoomScaleNormal="80" workbookViewId="0">
      <selection activeCell="J7" sqref="J7:J9"/>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49" t="s">
        <v>0</v>
      </c>
      <c r="C2" s="150" t="s">
        <v>230</v>
      </c>
      <c r="D2" s="87" t="s">
        <v>1</v>
      </c>
      <c r="E2" s="151" t="s">
        <v>235</v>
      </c>
      <c r="F2" s="151"/>
      <c r="G2" s="151"/>
      <c r="H2" s="151"/>
      <c r="I2" s="151"/>
      <c r="J2" s="151"/>
    </row>
    <row r="3" spans="2:13" ht="45" customHeight="1" x14ac:dyDescent="0.25">
      <c r="B3" s="149"/>
      <c r="C3" s="150"/>
      <c r="D3" s="87" t="s">
        <v>2</v>
      </c>
      <c r="E3" s="151" t="s">
        <v>238</v>
      </c>
      <c r="F3" s="151"/>
      <c r="G3" s="151"/>
      <c r="H3" s="151"/>
      <c r="I3" s="151"/>
      <c r="J3" s="151"/>
    </row>
    <row r="4" spans="2:13" ht="45" customHeight="1" x14ac:dyDescent="0.25">
      <c r="B4" s="84" t="s">
        <v>141</v>
      </c>
      <c r="C4" s="69">
        <v>43354</v>
      </c>
      <c r="D4" s="84" t="s">
        <v>3</v>
      </c>
      <c r="E4" s="86" t="s">
        <v>19</v>
      </c>
      <c r="F4" s="181" t="s">
        <v>109</v>
      </c>
      <c r="G4" s="87" t="s">
        <v>59</v>
      </c>
      <c r="H4" s="77" t="s">
        <v>61</v>
      </c>
      <c r="I4" s="84" t="s">
        <v>95</v>
      </c>
      <c r="J4" s="77" t="s">
        <v>61</v>
      </c>
    </row>
    <row r="5" spans="2:13" ht="45" customHeight="1" x14ac:dyDescent="0.25">
      <c r="B5" s="84" t="s">
        <v>142</v>
      </c>
      <c r="C5" s="82">
        <v>2264141</v>
      </c>
      <c r="D5" s="87" t="s">
        <v>143</v>
      </c>
      <c r="E5" s="86" t="s">
        <v>21</v>
      </c>
      <c r="F5" s="182"/>
      <c r="G5" s="81" t="s">
        <v>60</v>
      </c>
      <c r="H5" s="85">
        <v>148</v>
      </c>
      <c r="I5" s="87" t="s">
        <v>96</v>
      </c>
      <c r="J5" s="8">
        <v>2521</v>
      </c>
    </row>
    <row r="6" spans="2:13" ht="30" customHeight="1" x14ac:dyDescent="0.25">
      <c r="B6" s="149" t="s">
        <v>14</v>
      </c>
      <c r="C6" s="149"/>
      <c r="D6" s="84"/>
      <c r="E6" s="84" t="s">
        <v>4</v>
      </c>
      <c r="F6" s="84" t="s">
        <v>69</v>
      </c>
      <c r="G6" s="84" t="s">
        <v>5</v>
      </c>
      <c r="H6" s="84" t="s">
        <v>6</v>
      </c>
      <c r="I6" s="84" t="s">
        <v>7</v>
      </c>
      <c r="J6" s="84" t="s">
        <v>8</v>
      </c>
    </row>
    <row r="7" spans="2:13" ht="30" customHeight="1" x14ac:dyDescent="0.25">
      <c r="B7" s="149"/>
      <c r="C7" s="149"/>
      <c r="D7" s="84" t="s">
        <v>9</v>
      </c>
      <c r="E7" s="85">
        <v>2</v>
      </c>
      <c r="F7" s="85">
        <v>2</v>
      </c>
      <c r="G7" s="91" t="s">
        <v>20</v>
      </c>
      <c r="H7" s="85">
        <f>E7*F7</f>
        <v>4</v>
      </c>
      <c r="I7" s="85">
        <f>IF(G7="Not Effective (x1)",E7*F7,IF(G7="Partially Effective (x0.8)",E7*F7*0.8, E7*F7*0.6))</f>
        <v>4</v>
      </c>
      <c r="J7" s="160" t="s">
        <v>247</v>
      </c>
      <c r="M7" s="49"/>
    </row>
    <row r="8" spans="2:13" ht="30" customHeight="1" x14ac:dyDescent="0.25">
      <c r="B8" s="149"/>
      <c r="C8" s="149"/>
      <c r="D8" s="84" t="s">
        <v>10</v>
      </c>
      <c r="E8" s="85" t="s">
        <v>61</v>
      </c>
      <c r="F8" s="85" t="s">
        <v>61</v>
      </c>
      <c r="G8" s="86" t="s">
        <v>25</v>
      </c>
      <c r="H8" s="85" t="e">
        <f t="shared" ref="H8:H9" si="0">E8*F8</f>
        <v>#VALUE!</v>
      </c>
      <c r="I8" s="85" t="e">
        <f t="shared" ref="I8:I9" si="1">IF(G8="Not Effective (x1)",E8*F8,IF(G8="Partially Effective (x0.8)",E8*F8*0.8, E8*F8*0.6))</f>
        <v>#VALUE!</v>
      </c>
      <c r="J8" s="160"/>
    </row>
    <row r="9" spans="2:13" ht="30" customHeight="1" x14ac:dyDescent="0.25">
      <c r="B9" s="149"/>
      <c r="C9" s="149"/>
      <c r="D9" s="84" t="s">
        <v>11</v>
      </c>
      <c r="E9" s="89">
        <v>2</v>
      </c>
      <c r="F9" s="89">
        <v>2</v>
      </c>
      <c r="G9" s="85" t="s">
        <v>20</v>
      </c>
      <c r="H9" s="85">
        <f t="shared" si="0"/>
        <v>4</v>
      </c>
      <c r="I9" s="85">
        <f t="shared" si="1"/>
        <v>4</v>
      </c>
      <c r="J9" s="160"/>
    </row>
    <row r="10" spans="2:13" ht="30" customHeight="1" x14ac:dyDescent="0.25">
      <c r="B10" s="84" t="s">
        <v>12</v>
      </c>
      <c r="C10" s="66" t="s">
        <v>22</v>
      </c>
      <c r="D10" s="84" t="s">
        <v>138</v>
      </c>
      <c r="E10" s="155" t="s">
        <v>139</v>
      </c>
      <c r="F10" s="156"/>
      <c r="G10" s="149" t="s">
        <v>15</v>
      </c>
      <c r="H10" s="149"/>
      <c r="I10" s="150" t="s">
        <v>236</v>
      </c>
      <c r="J10" s="150"/>
    </row>
    <row r="11" spans="2:13" ht="45" customHeight="1" x14ac:dyDescent="0.25">
      <c r="B11" s="153" t="s">
        <v>13</v>
      </c>
      <c r="C11" s="153"/>
      <c r="D11" s="153" t="s">
        <v>41</v>
      </c>
      <c r="E11" s="153"/>
      <c r="F11" s="84" t="s">
        <v>16</v>
      </c>
      <c r="G11" s="149" t="s">
        <v>17</v>
      </c>
      <c r="H11" s="149"/>
      <c r="I11" s="149" t="s">
        <v>18</v>
      </c>
      <c r="J11" s="149"/>
    </row>
    <row r="12" spans="2:13" s="32" customFormat="1" ht="116.25" customHeight="1" x14ac:dyDescent="0.25">
      <c r="B12" s="157" t="s">
        <v>242</v>
      </c>
      <c r="C12" s="158"/>
      <c r="D12" s="161" t="s">
        <v>243</v>
      </c>
      <c r="E12" s="161"/>
      <c r="F12" s="88"/>
      <c r="G12" s="163"/>
      <c r="H12" s="164"/>
      <c r="I12" s="163"/>
      <c r="J12" s="164"/>
    </row>
    <row r="14" spans="2:13" x14ac:dyDescent="0.25">
      <c r="B14" s="68" t="s">
        <v>140</v>
      </c>
    </row>
    <row r="15" spans="2:13" x14ac:dyDescent="0.25">
      <c r="B15" s="183"/>
      <c r="C15" s="184"/>
      <c r="D15" s="184"/>
      <c r="E15" s="184"/>
      <c r="F15" s="184"/>
      <c r="G15" s="184"/>
      <c r="H15" s="184"/>
      <c r="I15" s="184"/>
      <c r="J15" s="185"/>
    </row>
    <row r="16" spans="2:13"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9"/>
      <c r="C24" s="190"/>
      <c r="D24" s="190"/>
      <c r="E24" s="190"/>
      <c r="F24" s="190"/>
      <c r="G24" s="190"/>
      <c r="H24" s="190"/>
      <c r="I24" s="190"/>
      <c r="J24" s="191"/>
    </row>
  </sheetData>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52"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901F-BF63-4832-9EC5-FE94229C388D}">
  <sheetPr>
    <pageSetUpPr fitToPage="1"/>
  </sheetPr>
  <dimension ref="B2:M24"/>
  <sheetViews>
    <sheetView zoomScale="80" zoomScaleNormal="80" workbookViewId="0">
      <selection activeCell="J7" sqref="J7:J9"/>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49" t="s">
        <v>0</v>
      </c>
      <c r="C2" s="150" t="s">
        <v>231</v>
      </c>
      <c r="D2" s="87" t="s">
        <v>1</v>
      </c>
      <c r="E2" s="151" t="s">
        <v>244</v>
      </c>
      <c r="F2" s="151"/>
      <c r="G2" s="151"/>
      <c r="H2" s="151"/>
      <c r="I2" s="151"/>
      <c r="J2" s="151"/>
    </row>
    <row r="3" spans="2:13" ht="45" customHeight="1" x14ac:dyDescent="0.25">
      <c r="B3" s="149"/>
      <c r="C3" s="150"/>
      <c r="D3" s="87" t="s">
        <v>2</v>
      </c>
      <c r="E3" s="151" t="s">
        <v>245</v>
      </c>
      <c r="F3" s="151"/>
      <c r="G3" s="151"/>
      <c r="H3" s="151"/>
      <c r="I3" s="151"/>
      <c r="J3" s="151"/>
    </row>
    <row r="4" spans="2:13" ht="45" customHeight="1" x14ac:dyDescent="0.25">
      <c r="B4" s="84" t="s">
        <v>141</v>
      </c>
      <c r="C4" s="69">
        <v>42927</v>
      </c>
      <c r="D4" s="84" t="s">
        <v>3</v>
      </c>
      <c r="E4" s="86" t="s">
        <v>19</v>
      </c>
      <c r="F4" s="181" t="s">
        <v>109</v>
      </c>
      <c r="G4" s="87" t="s">
        <v>59</v>
      </c>
      <c r="H4" s="77" t="s">
        <v>61</v>
      </c>
      <c r="I4" s="84" t="s">
        <v>95</v>
      </c>
      <c r="J4" s="77" t="s">
        <v>61</v>
      </c>
    </row>
    <row r="5" spans="2:13" ht="45" customHeight="1" x14ac:dyDescent="0.25">
      <c r="B5" s="84" t="s">
        <v>142</v>
      </c>
      <c r="C5" s="82">
        <v>2264141</v>
      </c>
      <c r="D5" s="87" t="s">
        <v>143</v>
      </c>
      <c r="E5" s="86" t="s">
        <v>21</v>
      </c>
      <c r="F5" s="182"/>
      <c r="G5" s="81" t="s">
        <v>60</v>
      </c>
      <c r="H5" s="79">
        <v>2629</v>
      </c>
      <c r="I5" s="87" t="s">
        <v>96</v>
      </c>
      <c r="J5" s="79">
        <v>44702</v>
      </c>
    </row>
    <row r="6" spans="2:13" ht="30" customHeight="1" x14ac:dyDescent="0.25">
      <c r="B6" s="149" t="s">
        <v>14</v>
      </c>
      <c r="C6" s="149"/>
      <c r="D6" s="84"/>
      <c r="E6" s="84" t="s">
        <v>4</v>
      </c>
      <c r="F6" s="84" t="s">
        <v>69</v>
      </c>
      <c r="G6" s="84" t="s">
        <v>5</v>
      </c>
      <c r="H6" s="84" t="s">
        <v>6</v>
      </c>
      <c r="I6" s="84" t="s">
        <v>7</v>
      </c>
      <c r="J6" s="84" t="s">
        <v>8</v>
      </c>
    </row>
    <row r="7" spans="2:13" ht="30" customHeight="1" x14ac:dyDescent="0.25">
      <c r="B7" s="149"/>
      <c r="C7" s="149"/>
      <c r="D7" s="84" t="s">
        <v>9</v>
      </c>
      <c r="E7" s="85">
        <v>5</v>
      </c>
      <c r="F7" s="85">
        <v>5</v>
      </c>
      <c r="G7" s="85" t="s">
        <v>20</v>
      </c>
      <c r="H7" s="85">
        <f>E7*F7</f>
        <v>25</v>
      </c>
      <c r="I7" s="85">
        <f>IF(G7="Not Effective (x1)",E7*F7,IF(G7="Partially Effective (x0.8)",E7*F7*0.8, E7*F7*0.6))</f>
        <v>25</v>
      </c>
      <c r="J7" s="160" t="s">
        <v>247</v>
      </c>
      <c r="M7" s="49"/>
    </row>
    <row r="8" spans="2:13" ht="30" customHeight="1" x14ac:dyDescent="0.25">
      <c r="B8" s="149"/>
      <c r="C8" s="149"/>
      <c r="D8" s="84" t="s">
        <v>10</v>
      </c>
      <c r="E8" s="85" t="s">
        <v>61</v>
      </c>
      <c r="F8" s="85" t="s">
        <v>61</v>
      </c>
      <c r="G8" s="86" t="s">
        <v>25</v>
      </c>
      <c r="H8" s="85" t="e">
        <f t="shared" ref="H8:H9" si="0">E8*F8</f>
        <v>#VALUE!</v>
      </c>
      <c r="I8" s="85" t="e">
        <f t="shared" ref="I8:I9" si="1">IF(G8="Not Effective (x1)",E8*F8,IF(G8="Partially Effective (x0.8)",E8*F8*0.8, E8*F8*0.6))</f>
        <v>#VALUE!</v>
      </c>
      <c r="J8" s="160"/>
    </row>
    <row r="9" spans="2:13" ht="30" customHeight="1" x14ac:dyDescent="0.25">
      <c r="B9" s="149"/>
      <c r="C9" s="149"/>
      <c r="D9" s="84" t="s">
        <v>11</v>
      </c>
      <c r="E9" s="85">
        <v>5</v>
      </c>
      <c r="F9" s="85">
        <v>5</v>
      </c>
      <c r="G9" s="85" t="s">
        <v>20</v>
      </c>
      <c r="H9" s="85">
        <f t="shared" si="0"/>
        <v>25</v>
      </c>
      <c r="I9" s="85">
        <f t="shared" si="1"/>
        <v>25</v>
      </c>
      <c r="J9" s="160"/>
    </row>
    <row r="10" spans="2:13" ht="30" customHeight="1" x14ac:dyDescent="0.25">
      <c r="B10" s="84" t="s">
        <v>12</v>
      </c>
      <c r="C10" s="66" t="s">
        <v>22</v>
      </c>
      <c r="D10" s="84" t="s">
        <v>138</v>
      </c>
      <c r="E10" s="155" t="s">
        <v>139</v>
      </c>
      <c r="F10" s="156"/>
      <c r="G10" s="149" t="s">
        <v>15</v>
      </c>
      <c r="H10" s="149"/>
      <c r="I10" s="150" t="s">
        <v>236</v>
      </c>
      <c r="J10" s="150"/>
    </row>
    <row r="11" spans="2:13" ht="45" customHeight="1" x14ac:dyDescent="0.25">
      <c r="B11" s="153" t="s">
        <v>13</v>
      </c>
      <c r="C11" s="153"/>
      <c r="D11" s="153" t="s">
        <v>41</v>
      </c>
      <c r="E11" s="153"/>
      <c r="F11" s="84" t="s">
        <v>16</v>
      </c>
      <c r="G11" s="149" t="s">
        <v>17</v>
      </c>
      <c r="H11" s="149"/>
      <c r="I11" s="149" t="s">
        <v>18</v>
      </c>
      <c r="J11" s="149"/>
    </row>
    <row r="12" spans="2:13" s="32" customFormat="1" ht="75" customHeight="1" x14ac:dyDescent="0.25">
      <c r="B12" s="157" t="s">
        <v>237</v>
      </c>
      <c r="C12" s="158"/>
      <c r="D12" s="161" t="s">
        <v>246</v>
      </c>
      <c r="E12" s="161"/>
      <c r="F12" s="88"/>
      <c r="G12" s="163"/>
      <c r="H12" s="164"/>
      <c r="I12" s="163"/>
      <c r="J12" s="164"/>
    </row>
    <row r="14" spans="2:13" x14ac:dyDescent="0.25">
      <c r="B14" s="68" t="s">
        <v>140</v>
      </c>
    </row>
    <row r="15" spans="2:13" x14ac:dyDescent="0.25">
      <c r="B15" s="183"/>
      <c r="C15" s="184"/>
      <c r="D15" s="184"/>
      <c r="E15" s="184"/>
      <c r="F15" s="184"/>
      <c r="G15" s="184"/>
      <c r="H15" s="184"/>
      <c r="I15" s="184"/>
      <c r="J15" s="185"/>
    </row>
    <row r="16" spans="2:13"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87"/>
      <c r="G22" s="187"/>
      <c r="H22" s="187"/>
      <c r="I22" s="187"/>
      <c r="J22" s="188"/>
    </row>
    <row r="23" spans="2:10" x14ac:dyDescent="0.25">
      <c r="B23" s="186"/>
      <c r="C23" s="187"/>
      <c r="D23" s="187"/>
      <c r="E23" s="187"/>
      <c r="F23" s="187"/>
      <c r="G23" s="187"/>
      <c r="H23" s="187"/>
      <c r="I23" s="187"/>
      <c r="J23" s="188"/>
    </row>
    <row r="24" spans="2:10" x14ac:dyDescent="0.25">
      <c r="B24" s="189"/>
      <c r="C24" s="190"/>
      <c r="D24" s="190"/>
      <c r="E24" s="190"/>
      <c r="F24" s="190"/>
      <c r="G24" s="190"/>
      <c r="H24" s="190"/>
      <c r="I24" s="190"/>
      <c r="J24" s="191"/>
    </row>
  </sheetData>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5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2"/>
  <sheetViews>
    <sheetView zoomScale="85" zoomScaleNormal="85" workbookViewId="0">
      <pane ySplit="1" topLeftCell="A8" activePane="bottomLeft" state="frozen"/>
      <selection pane="bottomLeft" activeCell="C17" sqref="C17"/>
    </sheetView>
  </sheetViews>
  <sheetFormatPr defaultRowHeight="15" x14ac:dyDescent="0.25"/>
  <cols>
    <col min="1" max="1" width="13.28515625" style="6" customWidth="1"/>
    <col min="2" max="2" width="25" style="6" customWidth="1"/>
    <col min="3" max="4" width="16.28515625" style="6" customWidth="1"/>
    <col min="5" max="5" width="16.140625" style="6" customWidth="1"/>
    <col min="6" max="7" width="10.28515625" style="6" customWidth="1"/>
    <col min="8" max="11" width="17.85546875" style="6" customWidth="1"/>
    <col min="12" max="13" width="16.28515625" style="6" customWidth="1"/>
    <col min="14" max="14" width="16.140625" style="6" customWidth="1"/>
    <col min="15" max="16" width="10.28515625" style="6" customWidth="1"/>
    <col min="17" max="17" width="11.42578125" style="6" customWidth="1"/>
    <col min="18" max="18" width="12.5703125" style="6" customWidth="1"/>
    <col min="19" max="19" width="12" style="6" customWidth="1"/>
    <col min="20" max="16384" width="9.140625" style="6"/>
  </cols>
  <sheetData>
    <row r="1" spans="1:19" ht="75.75" thickBot="1" x14ac:dyDescent="0.3">
      <c r="A1" s="50" t="s">
        <v>54</v>
      </c>
      <c r="B1" s="5" t="s">
        <v>55</v>
      </c>
      <c r="C1" s="102" t="s">
        <v>63</v>
      </c>
      <c r="D1" s="4" t="s">
        <v>161</v>
      </c>
      <c r="E1" s="4" t="s">
        <v>97</v>
      </c>
      <c r="F1" s="4" t="s">
        <v>101</v>
      </c>
      <c r="G1" s="4" t="s">
        <v>102</v>
      </c>
      <c r="H1" s="4" t="s">
        <v>104</v>
      </c>
      <c r="I1" s="4" t="s">
        <v>103</v>
      </c>
      <c r="J1" s="4" t="s">
        <v>105</v>
      </c>
      <c r="K1" s="5" t="s">
        <v>106</v>
      </c>
      <c r="L1" s="102" t="s">
        <v>91</v>
      </c>
      <c r="M1" s="4" t="s">
        <v>162</v>
      </c>
      <c r="N1" s="4" t="s">
        <v>98</v>
      </c>
      <c r="O1" s="4" t="s">
        <v>99</v>
      </c>
      <c r="P1" s="4" t="s">
        <v>100</v>
      </c>
      <c r="Q1" s="4" t="s">
        <v>12</v>
      </c>
      <c r="R1" s="4" t="s">
        <v>138</v>
      </c>
      <c r="S1" s="5" t="s">
        <v>8</v>
      </c>
    </row>
    <row r="2" spans="1:19" ht="30" x14ac:dyDescent="0.25">
      <c r="A2" s="95" t="s">
        <v>166</v>
      </c>
      <c r="B2" s="96" t="str">
        <f>'001-Theft of Gas'!E2</f>
        <v>Theft of Gas</v>
      </c>
      <c r="C2" s="97">
        <f>'001-Theft of Gas'!E7</f>
        <v>5</v>
      </c>
      <c r="D2" s="98">
        <f>'001-Theft of Gas'!F7</f>
        <v>5</v>
      </c>
      <c r="E2" s="98" t="str">
        <f>'001-Theft of Gas'!G7</f>
        <v>Not Effective (x1)</v>
      </c>
      <c r="F2" s="98">
        <f>'001-Theft of Gas'!H7</f>
        <v>25</v>
      </c>
      <c r="G2" s="98">
        <f>'001-Theft of Gas'!I7</f>
        <v>25</v>
      </c>
      <c r="H2" s="99">
        <f>'001-Theft of Gas'!J4</f>
        <v>42218</v>
      </c>
      <c r="I2" s="99">
        <f>'001-Theft of Gas'!J5</f>
        <v>43046</v>
      </c>
      <c r="J2" s="99">
        <f>'001-Theft of Gas'!H4</f>
        <v>2483</v>
      </c>
      <c r="K2" s="100">
        <f>'001-Theft of Gas'!H5</f>
        <v>2532</v>
      </c>
      <c r="L2" s="97">
        <f>'001-Theft of Gas'!E8</f>
        <v>5</v>
      </c>
      <c r="M2" s="98">
        <f>'001-Theft of Gas'!F8</f>
        <v>4</v>
      </c>
      <c r="N2" s="98" t="str">
        <f>'001-Theft of Gas'!G8</f>
        <v>Partially Effective (x0.8)</v>
      </c>
      <c r="O2" s="98">
        <f>'001-Theft of Gas'!H8</f>
        <v>20</v>
      </c>
      <c r="P2" s="98">
        <f>'001-Theft of Gas'!I8</f>
        <v>16</v>
      </c>
      <c r="Q2" s="101" t="s">
        <v>61</v>
      </c>
      <c r="R2" s="99" t="str">
        <f>'001-Theft of Gas'!E10</f>
        <v>Shipper Performance</v>
      </c>
      <c r="S2" s="100" t="str">
        <f>'001-Theft of Gas'!J7</f>
        <v>Reviewed on 10/10/17</v>
      </c>
    </row>
    <row r="3" spans="1:19" ht="30" x14ac:dyDescent="0.25">
      <c r="A3" s="43" t="s">
        <v>167</v>
      </c>
      <c r="B3" s="45" t="str">
        <f>'002 - Use of the AQ Corrections'!E2</f>
        <v>Use of the AQ Correction Process</v>
      </c>
      <c r="C3" s="93">
        <f>'002 - Use of the AQ Corrections'!E7</f>
        <v>5</v>
      </c>
      <c r="D3" s="90">
        <f>'002 - Use of the AQ Corrections'!F7</f>
        <v>5</v>
      </c>
      <c r="E3" s="90" t="str">
        <f>'002 - Use of the AQ Corrections'!G7</f>
        <v>Not Effective (x1)</v>
      </c>
      <c r="F3" s="90">
        <f>'002 - Use of the AQ Corrections'!H7</f>
        <v>25</v>
      </c>
      <c r="G3" s="90">
        <f>'002 - Use of the AQ Corrections'!I7</f>
        <v>25</v>
      </c>
      <c r="H3" s="8">
        <f>'002 - Use of the AQ Corrections'!J4</f>
        <v>32218</v>
      </c>
      <c r="I3" s="8">
        <f>'002 - Use of the AQ Corrections'!J5</f>
        <v>32286</v>
      </c>
      <c r="J3" s="8">
        <f>'002 - Use of the AQ Corrections'!H4</f>
        <v>1895</v>
      </c>
      <c r="K3" s="44">
        <f>'002 - Use of the AQ Corrections'!H5</f>
        <v>1899</v>
      </c>
      <c r="L3" s="94">
        <f>'002 - Use of the AQ Corrections'!E8</f>
        <v>3</v>
      </c>
      <c r="M3" s="7">
        <f>'002 - Use of the AQ Corrections'!F8</f>
        <v>5</v>
      </c>
      <c r="N3" s="8" t="str">
        <f>'002 - Use of the AQ Corrections'!G8</f>
        <v>Partially Effective (x0.8)</v>
      </c>
      <c r="O3" s="90">
        <f>'002 - Use of the AQ Corrections'!H8</f>
        <v>15</v>
      </c>
      <c r="P3" s="90">
        <f>'002 - Use of the AQ Corrections'!I8</f>
        <v>12</v>
      </c>
      <c r="Q3" s="47" t="s">
        <v>61</v>
      </c>
      <c r="R3" s="8" t="str">
        <f>'002 - Use of the AQ Corrections'!E10</f>
        <v>Shipper Performance</v>
      </c>
      <c r="S3" s="44" t="str">
        <f>'002 - Use of the AQ Corrections'!J7</f>
        <v>Reviewed on 10/10/17</v>
      </c>
    </row>
    <row r="4" spans="1:19" ht="45" x14ac:dyDescent="0.25">
      <c r="A4" s="43" t="s">
        <v>168</v>
      </c>
      <c r="B4" s="45" t="str">
        <f>'003 - Estimated readings'!E2</f>
        <v>Estimated reads used for daily metered sites (Product Class 1 and 2)</v>
      </c>
      <c r="C4" s="93">
        <f>'003 - Estimated readings'!E7</f>
        <v>5</v>
      </c>
      <c r="D4" s="90">
        <f>'003 - Estimated readings'!F7</f>
        <v>4</v>
      </c>
      <c r="E4" s="90" t="str">
        <f>'003 - Estimated readings'!G7</f>
        <v>Not Effective (x1)</v>
      </c>
      <c r="F4" s="90">
        <f>'003 - Estimated readings'!H7</f>
        <v>20</v>
      </c>
      <c r="G4" s="90">
        <f>'003 - Estimated readings'!I7</f>
        <v>20</v>
      </c>
      <c r="H4" s="8">
        <f>'003 - Estimated readings'!J4</f>
        <v>23555</v>
      </c>
      <c r="I4" s="8">
        <f>'003 - Estimated readings'!J5</f>
        <v>47</v>
      </c>
      <c r="J4" s="8">
        <f>'003 - Estimated readings'!H4</f>
        <v>1386</v>
      </c>
      <c r="K4" s="44">
        <f>'003 - Estimated readings'!H5</f>
        <v>3</v>
      </c>
      <c r="L4" s="94">
        <f>'003 - Estimated readings'!E8</f>
        <v>5</v>
      </c>
      <c r="M4" s="7">
        <f>'003 - Estimated readings'!F8</f>
        <v>3</v>
      </c>
      <c r="N4" s="8" t="str">
        <f>'003 - Estimated readings'!G8</f>
        <v>Partially Effective (x0.8)</v>
      </c>
      <c r="O4" s="90">
        <f>'003 - Estimated readings'!H8</f>
        <v>15</v>
      </c>
      <c r="P4" s="90">
        <f>'003 - Estimated readings'!I8</f>
        <v>12</v>
      </c>
      <c r="Q4" s="47" t="s">
        <v>61</v>
      </c>
      <c r="R4" s="90" t="str">
        <f>'003 - Estimated readings'!E10</f>
        <v>Shipper Performance</v>
      </c>
      <c r="S4" s="45" t="str">
        <f>'003 - Estimated readings'!J7</f>
        <v>Reviewed on 10/10/17</v>
      </c>
    </row>
    <row r="5" spans="1:19" ht="30" x14ac:dyDescent="0.25">
      <c r="A5" s="43" t="s">
        <v>169</v>
      </c>
      <c r="B5" s="45" t="str">
        <f>'004 - LDZ Offtake measure error'!E2</f>
        <v>Identified LDZ Offtake Measurement Errors</v>
      </c>
      <c r="C5" s="93">
        <f>'004 - LDZ Offtake measure error'!E7</f>
        <v>5</v>
      </c>
      <c r="D5" s="90">
        <f>'004 - LDZ Offtake measure error'!F7</f>
        <v>3</v>
      </c>
      <c r="E5" s="90" t="str">
        <f>'004 - LDZ Offtake measure error'!G7</f>
        <v>Partially Effective (x0.8)</v>
      </c>
      <c r="F5" s="90">
        <f>'004 - LDZ Offtake measure error'!H7</f>
        <v>15</v>
      </c>
      <c r="G5" s="90">
        <f>'004 - LDZ Offtake measure error'!I7</f>
        <v>12</v>
      </c>
      <c r="H5" s="8">
        <f>'004 - LDZ Offtake measure error'!J4</f>
        <v>21152</v>
      </c>
      <c r="I5" s="8" t="str">
        <f>'004 - LDZ Offtake measure error'!J5</f>
        <v>-</v>
      </c>
      <c r="J5" s="8">
        <f>'004 - LDZ Offtake measure error'!H4</f>
        <v>1244</v>
      </c>
      <c r="K5" s="44" t="str">
        <f>'004 - LDZ Offtake measure error'!H5</f>
        <v>-</v>
      </c>
      <c r="L5" s="94">
        <f>'004 - LDZ Offtake measure error'!E8</f>
        <v>4</v>
      </c>
      <c r="M5" s="7">
        <f>'004 - LDZ Offtake measure error'!F8</f>
        <v>3</v>
      </c>
      <c r="N5" s="90" t="str">
        <f>'004 - LDZ Offtake measure error'!G8</f>
        <v>Partially Effective (x0.8)</v>
      </c>
      <c r="O5" s="90">
        <f>'004 - LDZ Offtake measure error'!H8</f>
        <v>12</v>
      </c>
      <c r="P5" s="90">
        <f>'004 - LDZ Offtake measure error'!I8</f>
        <v>9.6000000000000014</v>
      </c>
      <c r="Q5" s="92" t="s">
        <v>172</v>
      </c>
      <c r="R5" s="46" t="str">
        <f>'004 - LDZ Offtake measure error'!E10</f>
        <v>Transporter Performance</v>
      </c>
      <c r="S5" s="45" t="str">
        <f>'004 - LDZ Offtake measure error'!J7</f>
        <v>Reviewed on 10/10/17</v>
      </c>
    </row>
    <row r="6" spans="1:19" ht="45" x14ac:dyDescent="0.25">
      <c r="A6" s="43" t="s">
        <v>170</v>
      </c>
      <c r="B6" s="45" t="str">
        <f>'005 - Incorrect asset data'!E2</f>
        <v>Incorrect or missing asset data on the Supply Point Register</v>
      </c>
      <c r="C6" s="93">
        <f>'005 - Incorrect asset data'!E7</f>
        <v>4</v>
      </c>
      <c r="D6" s="90">
        <f>'005 - Incorrect asset data'!F7</f>
        <v>4</v>
      </c>
      <c r="E6" s="90" t="str">
        <f>'005 - Incorrect asset data'!G7</f>
        <v>Not Effective (x1)</v>
      </c>
      <c r="F6" s="90">
        <f>'005 - Incorrect asset data'!H7</f>
        <v>16</v>
      </c>
      <c r="G6" s="90">
        <f>'005 - Incorrect asset data'!I7</f>
        <v>16</v>
      </c>
      <c r="H6" s="8">
        <f>'005 - Incorrect asset data'!J4</f>
        <v>13987</v>
      </c>
      <c r="I6" s="8">
        <f>'005 - Incorrect asset data'!J5</f>
        <v>14073</v>
      </c>
      <c r="J6" s="8">
        <f>'005 - Incorrect asset data'!H4</f>
        <v>823</v>
      </c>
      <c r="K6" s="44">
        <f>'005 - Incorrect asset data'!H5</f>
        <v>828</v>
      </c>
      <c r="L6" s="94">
        <f>'005 - Incorrect asset data'!E8</f>
        <v>4</v>
      </c>
      <c r="M6" s="7">
        <f>'005 - Incorrect asset data'!F8</f>
        <v>4</v>
      </c>
      <c r="N6" s="90" t="str">
        <f>'005 - Incorrect asset data'!G8</f>
        <v>Partially Effective (x0.8)</v>
      </c>
      <c r="O6" s="90">
        <f>'005 - Incorrect asset data'!H8</f>
        <v>16</v>
      </c>
      <c r="P6" s="90">
        <f>'005 - Incorrect asset data'!I8</f>
        <v>12.8</v>
      </c>
      <c r="Q6" s="47" t="s">
        <v>61</v>
      </c>
      <c r="R6" s="90" t="str">
        <f>'005 - Incorrect asset data'!E10</f>
        <v>Shipper Performance</v>
      </c>
      <c r="S6" s="45" t="str">
        <f>'005 - Incorrect asset data'!J7</f>
        <v>Reviewed on 10/10/17</v>
      </c>
    </row>
    <row r="7" spans="1:19" ht="45" x14ac:dyDescent="0.25">
      <c r="A7" s="43" t="s">
        <v>171</v>
      </c>
      <c r="B7" s="45" t="str">
        <f>'006 - Site WAR for EUC 3-8'!E2</f>
        <v>Use of Winter Annual Ratio (WAR) for End User Category (EUC) 03-08</v>
      </c>
      <c r="C7" s="93">
        <f>'006 - Site WAR for EUC 3-8'!E7</f>
        <v>4</v>
      </c>
      <c r="D7" s="90">
        <f>'006 - Site WAR for EUC 3-8'!F7</f>
        <v>4</v>
      </c>
      <c r="E7" s="90" t="str">
        <f>'006 - Site WAR for EUC 3-8'!G7</f>
        <v>Not Effective (x1)</v>
      </c>
      <c r="F7" s="90">
        <f>'006 - Site WAR for EUC 3-8'!H7</f>
        <v>16</v>
      </c>
      <c r="G7" s="90">
        <f>'006 - Site WAR for EUC 3-8'!I7</f>
        <v>16</v>
      </c>
      <c r="H7" s="8">
        <f>'006 - Site WAR for EUC 3-8'!J4</f>
        <v>8908</v>
      </c>
      <c r="I7" s="8" t="str">
        <f>'006 - Site WAR for EUC 3-8'!J5</f>
        <v>-</v>
      </c>
      <c r="J7" s="8">
        <f>'006 - Site WAR for EUC 3-8'!H4</f>
        <v>524</v>
      </c>
      <c r="K7" s="44" t="str">
        <f>'006 - Site WAR for EUC 3-8'!H5</f>
        <v>-</v>
      </c>
      <c r="L7" s="94">
        <f>'006 - Site WAR for EUC 3-8'!E8</f>
        <v>4</v>
      </c>
      <c r="M7" s="7">
        <f>'006 - Site WAR for EUC 3-8'!F8</f>
        <v>4</v>
      </c>
      <c r="N7" s="90" t="str">
        <f>'006 - Site WAR for EUC 3-8'!G8</f>
        <v>Partially Effective (x0.8)</v>
      </c>
      <c r="O7" s="90">
        <f>'006 - Site WAR for EUC 3-8'!H8</f>
        <v>16</v>
      </c>
      <c r="P7" s="90">
        <f>'006 - Site WAR for EUC 3-8'!I8</f>
        <v>12.8</v>
      </c>
      <c r="Q7" s="47" t="s">
        <v>61</v>
      </c>
      <c r="R7" s="90" t="str">
        <f>'006 - Site WAR for EUC 3-8'!E10</f>
        <v>Shipper Performance</v>
      </c>
      <c r="S7" s="45" t="str">
        <f>'006 - Site WAR for EUC 3-8'!J7</f>
        <v>Reviewed on 10/10/17</v>
      </c>
    </row>
    <row r="8" spans="1:19" ht="30" x14ac:dyDescent="0.25">
      <c r="A8" s="43" t="s">
        <v>172</v>
      </c>
      <c r="B8" s="45" t="str">
        <f>'007 - Undetected LDZ errors'!E2</f>
        <v>Undetected LDZ Offtake Measurement Errors</v>
      </c>
      <c r="C8" s="93">
        <f>'007 - Undetected LDZ errors'!E7</f>
        <v>3</v>
      </c>
      <c r="D8" s="90">
        <f>'007 - Undetected LDZ errors'!F7</f>
        <v>2</v>
      </c>
      <c r="E8" s="90" t="str">
        <f>'007 - Undetected LDZ errors'!G7</f>
        <v>Not Effective (x1)</v>
      </c>
      <c r="F8" s="90">
        <f>'007 - Undetected LDZ errors'!H7</f>
        <v>6</v>
      </c>
      <c r="G8" s="90">
        <f>'007 - Undetected LDZ errors'!I7</f>
        <v>6</v>
      </c>
      <c r="H8" s="8">
        <f>'007 - Undetected LDZ errors'!J4</f>
        <v>7051</v>
      </c>
      <c r="I8" s="8">
        <f>'007 - Undetected LDZ errors'!J5</f>
        <v>7051</v>
      </c>
      <c r="J8" s="8">
        <f>'007 - Undetected LDZ errors'!H4</f>
        <v>415</v>
      </c>
      <c r="K8" s="44">
        <f>'007 - Undetected LDZ errors'!H5</f>
        <v>415</v>
      </c>
      <c r="L8" s="94">
        <f>'007 - Undetected LDZ errors'!E8</f>
        <v>3</v>
      </c>
      <c r="M8" s="7">
        <f>'007 - Undetected LDZ errors'!F8</f>
        <v>2</v>
      </c>
      <c r="N8" s="90" t="str">
        <f>'007 - Undetected LDZ errors'!G8</f>
        <v>Partially Effective (x0.8)</v>
      </c>
      <c r="O8" s="90">
        <f>'007 - Undetected LDZ errors'!H8</f>
        <v>6</v>
      </c>
      <c r="P8" s="90">
        <f>'007 - Undetected LDZ errors'!I8</f>
        <v>4.8000000000000007</v>
      </c>
      <c r="Q8" s="92" t="s">
        <v>169</v>
      </c>
      <c r="R8" s="46" t="str">
        <f>'007 - Undetected LDZ errors'!E10</f>
        <v>Transporter Performance</v>
      </c>
      <c r="S8" s="45" t="str">
        <f>'007 - Undetected LDZ errors'!J7</f>
        <v>Reviewed on 10/10/17</v>
      </c>
    </row>
    <row r="9" spans="1:19" ht="45" x14ac:dyDescent="0.25">
      <c r="A9" s="43" t="s">
        <v>173</v>
      </c>
      <c r="B9" s="45" t="str">
        <f>'008 - Unregistered Sites'!E2</f>
        <v>Unregistered Sites</v>
      </c>
      <c r="C9" s="93">
        <f>'008 - Unregistered Sites'!E7</f>
        <v>2</v>
      </c>
      <c r="D9" s="90">
        <f>'008 - Unregistered Sites'!F7</f>
        <v>4</v>
      </c>
      <c r="E9" s="90" t="str">
        <f>'008 - Unregistered Sites'!G7</f>
        <v>Not Effective (x1)</v>
      </c>
      <c r="F9" s="90">
        <f>'008 - Unregistered Sites'!H7</f>
        <v>8</v>
      </c>
      <c r="G9" s="90">
        <f>'008 - Unregistered Sites'!I7</f>
        <v>8</v>
      </c>
      <c r="H9" s="8">
        <f>'008 - Unregistered Sites'!J4</f>
        <v>2481</v>
      </c>
      <c r="I9" s="8">
        <f>'008 - Unregistered Sites'!J5</f>
        <v>621</v>
      </c>
      <c r="J9" s="8">
        <f>'008 - Unregistered Sites'!H4</f>
        <v>137</v>
      </c>
      <c r="K9" s="44" t="str">
        <f>'008 - Unregistered Sites'!H5</f>
        <v>-</v>
      </c>
      <c r="L9" s="94">
        <f>'008 - Unregistered Sites'!E8</f>
        <v>2</v>
      </c>
      <c r="M9" s="7">
        <f>'008 - Unregistered Sites'!F8</f>
        <v>3</v>
      </c>
      <c r="N9" s="90" t="str">
        <f>'008 - Unregistered Sites'!G8</f>
        <v>Partially Effective (x0.8)</v>
      </c>
      <c r="O9" s="90">
        <f>'008 - Unregistered Sites'!H8</f>
        <v>6</v>
      </c>
      <c r="P9" s="90">
        <f>'008 - Unregistered Sites'!I8</f>
        <v>4.8000000000000007</v>
      </c>
      <c r="Q9" s="47" t="s">
        <v>61</v>
      </c>
      <c r="R9" s="47" t="str">
        <f>'008 - Unregistered Sites'!E10</f>
        <v>Shipper and Transporter Performance</v>
      </c>
      <c r="S9" s="48" t="str">
        <f>'008 - Unregistered Sites'!J7</f>
        <v>Reviewed on 10/10/17</v>
      </c>
    </row>
    <row r="10" spans="1:19" ht="45" x14ac:dyDescent="0.25">
      <c r="A10" s="43" t="s">
        <v>174</v>
      </c>
      <c r="B10" s="45" t="str">
        <f>'009 - Shipperless Sites'!E2</f>
        <v>Shipperless Sites</v>
      </c>
      <c r="C10" s="93">
        <f>'009 - Shipperless Sites'!E7</f>
        <v>2</v>
      </c>
      <c r="D10" s="90">
        <f>'009 - Shipperless Sites'!F7</f>
        <v>3</v>
      </c>
      <c r="E10" s="90" t="str">
        <f>'009 - Shipperless Sites'!G7</f>
        <v>Partially Effective (x0.8)</v>
      </c>
      <c r="F10" s="90">
        <f>'009 - Shipperless Sites'!H7</f>
        <v>6</v>
      </c>
      <c r="G10" s="90">
        <f>'009 - Shipperless Sites'!I7</f>
        <v>4.8000000000000007</v>
      </c>
      <c r="H10" s="8">
        <f>'009 - Shipperless Sites'!J4</f>
        <v>2326</v>
      </c>
      <c r="I10" s="8" t="str">
        <f>'009 - Shipperless Sites'!J5</f>
        <v>-</v>
      </c>
      <c r="J10" s="8">
        <f>'009 - Shipperless Sites'!H4</f>
        <v>146</v>
      </c>
      <c r="K10" s="44">
        <f>'009 - Shipperless Sites'!H5</f>
        <v>37</v>
      </c>
      <c r="L10" s="94">
        <f>'009 - Shipperless Sites'!E8</f>
        <v>2</v>
      </c>
      <c r="M10" s="7">
        <f>'009 - Shipperless Sites'!F8</f>
        <v>2</v>
      </c>
      <c r="N10" s="90" t="str">
        <f>'009 - Shipperless Sites'!G8</f>
        <v>Partially Effective (x0.8)</v>
      </c>
      <c r="O10" s="90">
        <f>'009 - Shipperless Sites'!H8</f>
        <v>4</v>
      </c>
      <c r="P10" s="90">
        <f>'009 - Shipperless Sites'!I8</f>
        <v>3.2</v>
      </c>
      <c r="Q10" s="47" t="s">
        <v>61</v>
      </c>
      <c r="R10" s="47" t="str">
        <f>'009 - Shipperless Sites'!E10</f>
        <v>Shipper and Transporter Performance</v>
      </c>
      <c r="S10" s="48" t="str">
        <f>'009 - Shipperless Sites'!J7</f>
        <v>Reviewed on 10/10/17</v>
      </c>
    </row>
    <row r="11" spans="1:19" ht="45" customHeight="1" x14ac:dyDescent="0.25">
      <c r="A11" s="43" t="s">
        <v>175</v>
      </c>
      <c r="B11" s="45" t="str">
        <f>'010 - Readings fail validation'!E2</f>
        <v>Meter readings fail validation (Product Class 3 and 4)</v>
      </c>
      <c r="C11" s="93">
        <f>'010 - Readings fail validation'!E7</f>
        <v>2</v>
      </c>
      <c r="D11" s="90">
        <f>'010 - Readings fail validation'!F7</f>
        <v>4</v>
      </c>
      <c r="E11" s="90" t="str">
        <f>'010 - Readings fail validation'!G7</f>
        <v>Not Effective (x1)</v>
      </c>
      <c r="F11" s="90">
        <f>'010 - Readings fail validation'!H7</f>
        <v>8</v>
      </c>
      <c r="G11" s="90">
        <f>'010 - Readings fail validation'!I7</f>
        <v>8</v>
      </c>
      <c r="H11" s="8">
        <f>'010 - Readings fail validation'!J4</f>
        <v>1439</v>
      </c>
      <c r="I11" s="8" t="str">
        <f>'010 - Readings fail validation'!J5</f>
        <v>-</v>
      </c>
      <c r="J11" s="8">
        <f>'010 - Readings fail validation'!H4</f>
        <v>85</v>
      </c>
      <c r="K11" s="44" t="str">
        <f>'010 - Readings fail validation'!H5</f>
        <v>-</v>
      </c>
      <c r="L11" s="94">
        <f>'010 - Readings fail validation'!E8</f>
        <v>2</v>
      </c>
      <c r="M11" s="7">
        <f>'010 - Readings fail validation'!F8</f>
        <v>3</v>
      </c>
      <c r="N11" s="90" t="str">
        <f>'010 - Readings fail validation'!G8</f>
        <v>Effective (x0.6)</v>
      </c>
      <c r="O11" s="90">
        <f>'010 - Readings fail validation'!H8</f>
        <v>6</v>
      </c>
      <c r="P11" s="90">
        <f>'010 - Readings fail validation'!I8</f>
        <v>3.5999999999999996</v>
      </c>
      <c r="Q11" s="47" t="s">
        <v>61</v>
      </c>
      <c r="R11" s="47" t="str">
        <f>'010 - Readings fail validation'!E10</f>
        <v>Shipper Performance</v>
      </c>
      <c r="S11" s="48" t="str">
        <f>'010 - Readings fail validation'!J7</f>
        <v>Reviewed on 10/10/17</v>
      </c>
    </row>
    <row r="12" spans="1:19" ht="30" x14ac:dyDescent="0.25">
      <c r="A12" s="43" t="s">
        <v>176</v>
      </c>
      <c r="B12" s="45" t="str">
        <f>'011 - Late Check Reads'!E2</f>
        <v>Late check reads on meters that derive a read</v>
      </c>
      <c r="C12" s="93">
        <f>'011 - Late Check Reads'!E7</f>
        <v>2</v>
      </c>
      <c r="D12" s="90">
        <f>'011 - Late Check Reads'!F7</f>
        <v>4</v>
      </c>
      <c r="E12" s="90" t="str">
        <f>'011 - Late Check Reads'!G7</f>
        <v>Not Effective (x1)</v>
      </c>
      <c r="F12" s="90">
        <f>'011 - Late Check Reads'!H7</f>
        <v>8</v>
      </c>
      <c r="G12" s="90">
        <f>'011 - Late Check Reads'!I7</f>
        <v>8</v>
      </c>
      <c r="H12" s="8">
        <f>'011 - Late Check Reads'!J4</f>
        <v>1437</v>
      </c>
      <c r="I12" s="8">
        <f>'011 - Late Check Reads'!J5</f>
        <v>467</v>
      </c>
      <c r="J12" s="8">
        <f>'011 - Late Check Reads'!H4</f>
        <v>85</v>
      </c>
      <c r="K12" s="44">
        <f>'011 - Late Check Reads'!H5</f>
        <v>27</v>
      </c>
      <c r="L12" s="94">
        <f>'011 - Late Check Reads'!E8</f>
        <v>2</v>
      </c>
      <c r="M12" s="7">
        <f>'011 - Late Check Reads'!F8</f>
        <v>3</v>
      </c>
      <c r="N12" s="90" t="str">
        <f>'011 - Late Check Reads'!G8</f>
        <v>Partially Effective (x0.8)</v>
      </c>
      <c r="O12" s="90">
        <f>'011 - Late Check Reads'!H8</f>
        <v>6</v>
      </c>
      <c r="P12" s="90">
        <f>'011 - Late Check Reads'!I8</f>
        <v>4.8000000000000007</v>
      </c>
      <c r="Q12" s="47" t="s">
        <v>61</v>
      </c>
      <c r="R12" s="90" t="str">
        <f>'011 - Late Check Reads'!E10</f>
        <v>Shipper Performance</v>
      </c>
      <c r="S12" s="45" t="str">
        <f>'011 - Late Check Reads'!J7</f>
        <v>Reviewed on 10/10/17</v>
      </c>
    </row>
    <row r="13" spans="1:19" ht="45" x14ac:dyDescent="0.25">
      <c r="A13" s="43" t="s">
        <v>177</v>
      </c>
      <c r="B13" s="45" t="str">
        <f>'012 - Meter read submission PC4'!E2</f>
        <v>Meter read submission frequency for Product Class 4 meter points</v>
      </c>
      <c r="C13" s="93">
        <f>'012 - Meter read submission PC4'!E7</f>
        <v>2</v>
      </c>
      <c r="D13" s="90">
        <f>'012 - Meter read submission PC4'!F7</f>
        <v>4</v>
      </c>
      <c r="E13" s="90" t="str">
        <f>'012 - Meter read submission PC4'!G7</f>
        <v>Not Effective (x1)</v>
      </c>
      <c r="F13" s="90">
        <f>'012 - Meter read submission PC4'!H7</f>
        <v>8</v>
      </c>
      <c r="G13" s="90">
        <f>'012 - Meter read submission PC4'!I7</f>
        <v>8</v>
      </c>
      <c r="H13" s="8">
        <f>'012 - Meter read submission PC4'!J4</f>
        <v>1350</v>
      </c>
      <c r="I13" s="8" t="str">
        <f>'012 - Meter read submission PC4'!J5</f>
        <v>-</v>
      </c>
      <c r="J13" s="8">
        <f>'012 - Meter read submission PC4'!H4</f>
        <v>79</v>
      </c>
      <c r="K13" s="44" t="str">
        <f>'012 - Meter read submission PC4'!H5</f>
        <v>-</v>
      </c>
      <c r="L13" s="94">
        <f>'012 - Meter read submission PC4'!E8</f>
        <v>2</v>
      </c>
      <c r="M13" s="7">
        <f>'012 - Meter read submission PC4'!F8</f>
        <v>3</v>
      </c>
      <c r="N13" s="90" t="str">
        <f>'012 - Meter read submission PC4'!G8</f>
        <v>Partially Effective (x0.8)</v>
      </c>
      <c r="O13" s="90">
        <f>'012 - Meter read submission PC4'!H8</f>
        <v>6</v>
      </c>
      <c r="P13" s="90">
        <f>'012 - Meter read submission PC4'!I8</f>
        <v>4.8000000000000007</v>
      </c>
      <c r="Q13" s="47" t="s">
        <v>61</v>
      </c>
      <c r="R13" s="90" t="str">
        <f>'012 - Meter read submission PC4'!E10</f>
        <v>Shipper Performance</v>
      </c>
      <c r="S13" s="45" t="str">
        <f>'012 - Meter read submission PC4'!J7</f>
        <v>Reviewed on 10/10/17</v>
      </c>
    </row>
    <row r="14" spans="1:19" ht="30" x14ac:dyDescent="0.25">
      <c r="A14" s="43" t="s">
        <v>178</v>
      </c>
      <c r="B14" s="45" t="str">
        <f>'013 - Est. Reads Change Shipper'!E2</f>
        <v>Estimated reads at Change of Shipper</v>
      </c>
      <c r="C14" s="93">
        <f>'013 - Est. Reads Change Shipper'!E7</f>
        <v>1</v>
      </c>
      <c r="D14" s="90">
        <f>'013 - Est. Reads Change Shipper'!F7</f>
        <v>3</v>
      </c>
      <c r="E14" s="90" t="str">
        <f>'013 - Est. Reads Change Shipper'!G7</f>
        <v>Not Effective (x1)</v>
      </c>
      <c r="F14" s="90">
        <f>'013 - Est. Reads Change Shipper'!H7</f>
        <v>3</v>
      </c>
      <c r="G14" s="90">
        <f>'013 - Est. Reads Change Shipper'!I7</f>
        <v>3</v>
      </c>
      <c r="H14" s="8">
        <f>'013 - Est. Reads Change Shipper'!J4</f>
        <v>408</v>
      </c>
      <c r="I14" s="8">
        <f>'013 - Est. Reads Change Shipper'!J5</f>
        <v>410</v>
      </c>
      <c r="J14" s="8">
        <f>'013 - Est. Reads Change Shipper'!H4</f>
        <v>24</v>
      </c>
      <c r="K14" s="44">
        <f>'013 - Est. Reads Change Shipper'!H5</f>
        <v>24</v>
      </c>
      <c r="L14" s="94">
        <f>'013 - Est. Reads Change Shipper'!E8</f>
        <v>1</v>
      </c>
      <c r="M14" s="7">
        <f>'013 - Est. Reads Change Shipper'!F8</f>
        <v>2</v>
      </c>
      <c r="N14" s="90" t="str">
        <f>'013 - Est. Reads Change Shipper'!G8</f>
        <v>Partially Effective (x0.8)</v>
      </c>
      <c r="O14" s="90">
        <f>'013 - Est. Reads Change Shipper'!H8</f>
        <v>2</v>
      </c>
      <c r="P14" s="90">
        <f>'013 - Est. Reads Change Shipper'!I8</f>
        <v>1.6</v>
      </c>
      <c r="Q14" s="47" t="s">
        <v>61</v>
      </c>
      <c r="R14" s="47" t="str">
        <f>'013 - Est. Reads Change Shipper'!E10</f>
        <v>Shipper Performance</v>
      </c>
      <c r="S14" s="48" t="str">
        <f>'013 - Est. Reads Change Shipper'!J7</f>
        <v>Reviewed on 10/10/17</v>
      </c>
    </row>
    <row r="15" spans="1:19" ht="45" x14ac:dyDescent="0.25">
      <c r="A15" s="43" t="s">
        <v>179</v>
      </c>
      <c r="B15" s="45" t="str">
        <f>'014 - Failure to obtain read'!E2</f>
        <v>Failure to obtain a meter reading within the settlement window</v>
      </c>
      <c r="C15" s="93">
        <f>'014 - Failure to obtain read'!E7</f>
        <v>1</v>
      </c>
      <c r="D15" s="90">
        <f>'014 - Failure to obtain read'!F7</f>
        <v>3</v>
      </c>
      <c r="E15" s="90" t="str">
        <f>'014 - Failure to obtain read'!G7</f>
        <v>Not Effective (x1)</v>
      </c>
      <c r="F15" s="90">
        <f>'014 - Failure to obtain read'!H7</f>
        <v>3</v>
      </c>
      <c r="G15" s="90">
        <f>'014 - Failure to obtain read'!I7</f>
        <v>3</v>
      </c>
      <c r="H15" s="8">
        <f>'014 - Failure to obtain read'!J4</f>
        <v>79</v>
      </c>
      <c r="I15" s="8">
        <f>'014 - Failure to obtain read'!J5</f>
        <v>79</v>
      </c>
      <c r="J15" s="8">
        <f>'014 - Failure to obtain read'!H4</f>
        <v>5</v>
      </c>
      <c r="K15" s="44">
        <f>'014 - Failure to obtain read'!H5</f>
        <v>5</v>
      </c>
      <c r="L15" s="94">
        <f>'014 - Failure to obtain read'!E8</f>
        <v>1</v>
      </c>
      <c r="M15" s="7">
        <f>'014 - Failure to obtain read'!F8</f>
        <v>2</v>
      </c>
      <c r="N15" s="90" t="str">
        <f>'014 - Failure to obtain read'!G8</f>
        <v>Partially Effective (x0.8)</v>
      </c>
      <c r="O15" s="90">
        <f>'014 - Failure to obtain read'!H8</f>
        <v>2</v>
      </c>
      <c r="P15" s="90">
        <f>'014 - Failure to obtain read'!I8</f>
        <v>1.6</v>
      </c>
      <c r="Q15" s="47" t="s">
        <v>61</v>
      </c>
      <c r="R15" s="47" t="str">
        <f>'014 - Failure to obtain read'!E10</f>
        <v>Shipper Performance</v>
      </c>
      <c r="S15" s="48" t="str">
        <f>'014 - Failure to obtain read'!J7</f>
        <v>Reviewed on 10/10/17</v>
      </c>
    </row>
    <row r="16" spans="1:19" ht="30" x14ac:dyDescent="0.25">
      <c r="A16" s="43" t="s">
        <v>180</v>
      </c>
      <c r="B16" s="45" t="str">
        <f>'015 - Retrospective updates'!E2</f>
        <v xml:space="preserve"> Consistent approach to retrospective updates</v>
      </c>
      <c r="C16" s="93">
        <f>'015 - Retrospective updates'!E7</f>
        <v>1</v>
      </c>
      <c r="D16" s="90">
        <f>'015 - Retrospective updates'!F7</f>
        <v>3</v>
      </c>
      <c r="E16" s="90" t="str">
        <f>'015 - Retrospective updates'!G7</f>
        <v>Not Effective (x1)</v>
      </c>
      <c r="F16" s="90">
        <f>'015 - Retrospective updates'!H7</f>
        <v>3</v>
      </c>
      <c r="G16" s="90">
        <f>'015 - Retrospective updates'!I7</f>
        <v>3</v>
      </c>
      <c r="H16" s="8" t="str">
        <f>'015 - Retrospective updates'!J4</f>
        <v>-</v>
      </c>
      <c r="I16" s="8">
        <f>'015 - Retrospective updates'!J5</f>
        <v>5</v>
      </c>
      <c r="J16" s="8" t="str">
        <f>'015 - Retrospective updates'!H4</f>
        <v>-</v>
      </c>
      <c r="K16" s="44">
        <f>'015 - Retrospective updates'!H5</f>
        <v>0</v>
      </c>
      <c r="L16" s="94">
        <f>'015 - Retrospective updates'!E8</f>
        <v>1</v>
      </c>
      <c r="M16" s="7">
        <f>'015 - Retrospective updates'!F8</f>
        <v>2</v>
      </c>
      <c r="N16" s="90" t="str">
        <f>'015 - Retrospective updates'!G8</f>
        <v>Partially Effective (x0.8)</v>
      </c>
      <c r="O16" s="90">
        <f>'015 - Retrospective updates'!H8</f>
        <v>2</v>
      </c>
      <c r="P16" s="90">
        <f>'015 - Retrospective updates'!I8</f>
        <v>1.6</v>
      </c>
      <c r="Q16" s="47" t="s">
        <v>61</v>
      </c>
      <c r="R16" s="47" t="str">
        <f>'015 - Retrospective updates'!E10</f>
        <v>Shipper Performance</v>
      </c>
      <c r="S16" s="48" t="str">
        <f>'015 - Retrospective updates'!J7</f>
        <v>Reviewed on 10/10/17</v>
      </c>
    </row>
    <row r="17" spans="1:19" ht="60" x14ac:dyDescent="0.25">
      <c r="A17" s="103" t="s">
        <v>230</v>
      </c>
      <c r="B17" s="104" t="str">
        <f>'016D - Site Specific CF'!E2</f>
        <v>Use of Site specific Correction Factors for a sites consuming above 732,000kWh</v>
      </c>
      <c r="C17" s="105">
        <f>'016D - Site Specific CF'!E7</f>
        <v>2</v>
      </c>
      <c r="D17" s="106">
        <f>'016D - Site Specific CF'!F7</f>
        <v>2</v>
      </c>
      <c r="E17" s="106" t="str">
        <f>'016D - Site Specific CF'!G7</f>
        <v>Not Effective (x1)</v>
      </c>
      <c r="F17" s="106">
        <f>'016D - Site Specific CF'!H7</f>
        <v>4</v>
      </c>
      <c r="G17" s="106">
        <f>'016D - Site Specific CF'!I7</f>
        <v>4</v>
      </c>
      <c r="H17" s="107" t="str">
        <f>'016D - Site Specific CF'!J4</f>
        <v>-</v>
      </c>
      <c r="I17" s="107">
        <f>'016D - Site Specific CF'!J5</f>
        <v>2521</v>
      </c>
      <c r="J17" s="107" t="str">
        <f>'016D - Site Specific CF'!H4</f>
        <v>-</v>
      </c>
      <c r="K17" s="108">
        <f>'016D - Site Specific CF'!H5</f>
        <v>148</v>
      </c>
      <c r="L17" s="109" t="str">
        <f>'016D - Site Specific CF'!E8</f>
        <v>-</v>
      </c>
      <c r="M17" s="110" t="str">
        <f>'016D - Site Specific CF'!F8</f>
        <v>-</v>
      </c>
      <c r="N17" s="106" t="str">
        <f>'016D - Site Specific CF'!G8</f>
        <v>Partially Effective (x0.8)</v>
      </c>
      <c r="O17" s="106" t="e">
        <f>'016D - Site Specific CF'!H8</f>
        <v>#VALUE!</v>
      </c>
      <c r="P17" s="106" t="e">
        <f>'016D - Site Specific CF'!I8</f>
        <v>#VALUE!</v>
      </c>
      <c r="Q17" s="111" t="s">
        <v>61</v>
      </c>
      <c r="R17" s="111" t="str">
        <f>'016D - Site Specific CF'!E10</f>
        <v>Shipper Performance</v>
      </c>
      <c r="S17" s="112" t="str">
        <f>'016D - Site Specific CF'!J7</f>
        <v>Reviewed on 11/09/2018</v>
      </c>
    </row>
    <row r="18" spans="1:19" ht="60.75" thickBot="1" x14ac:dyDescent="0.3">
      <c r="A18" s="113" t="s">
        <v>231</v>
      </c>
      <c r="B18" s="114" t="str">
        <f>'017D - Standard CF'!E2</f>
        <v>Use of a standard Correction Factor (1.02264) for sites consuming below 732,000 kWh</v>
      </c>
      <c r="C18" s="115">
        <f>'017D - Standard CF'!E7</f>
        <v>5</v>
      </c>
      <c r="D18" s="116">
        <f>'017D - Standard CF'!F7</f>
        <v>5</v>
      </c>
      <c r="E18" s="116" t="str">
        <f>'017D - Standard CF'!G7</f>
        <v>Not Effective (x1)</v>
      </c>
      <c r="F18" s="116">
        <f>'017D - Standard CF'!H7</f>
        <v>25</v>
      </c>
      <c r="G18" s="116">
        <f>'017D - Standard CF'!I7</f>
        <v>25</v>
      </c>
      <c r="H18" s="117" t="str">
        <f>'017D - Standard CF'!J4</f>
        <v>-</v>
      </c>
      <c r="I18" s="117">
        <f>'017D - Standard CF'!J5</f>
        <v>44702</v>
      </c>
      <c r="J18" s="117" t="str">
        <f>'017D - Standard CF'!H4</f>
        <v>-</v>
      </c>
      <c r="K18" s="118">
        <f>'017D - Standard CF'!H5</f>
        <v>2629</v>
      </c>
      <c r="L18" s="119" t="str">
        <f>'017D - Standard CF'!E8</f>
        <v>-</v>
      </c>
      <c r="M18" s="120" t="str">
        <f>'017D - Standard CF'!F8</f>
        <v>-</v>
      </c>
      <c r="N18" s="116" t="str">
        <f>'017D - Standard CF'!G8</f>
        <v>Partially Effective (x0.8)</v>
      </c>
      <c r="O18" s="116" t="e">
        <f>'017D - Standard CF'!H8</f>
        <v>#VALUE!</v>
      </c>
      <c r="P18" s="116" t="e">
        <f>'017D - Standard CF'!I8</f>
        <v>#VALUE!</v>
      </c>
      <c r="Q18" s="121" t="s">
        <v>61</v>
      </c>
      <c r="R18" s="121" t="str">
        <f>'017D - Standard CF'!E10</f>
        <v>Shipper Performance</v>
      </c>
      <c r="S18" s="122" t="str">
        <f>'017D - Standard CF'!J7</f>
        <v>Reviewed on 11/09/2018</v>
      </c>
    </row>
    <row r="19" spans="1:19" ht="15.75" thickBot="1" x14ac:dyDescent="0.3"/>
    <row r="20" spans="1:19" ht="15.75" thickBot="1" x14ac:dyDescent="0.3">
      <c r="H20" s="133" t="s">
        <v>67</v>
      </c>
      <c r="I20" s="134"/>
      <c r="J20" s="134"/>
      <c r="K20" s="135"/>
      <c r="L20" s="133" t="s">
        <v>200</v>
      </c>
      <c r="M20" s="134"/>
      <c r="N20" s="134"/>
      <c r="O20" s="134"/>
      <c r="P20" s="135"/>
    </row>
    <row r="22" spans="1:19" x14ac:dyDescent="0.25">
      <c r="H22" s="49"/>
    </row>
  </sheetData>
  <autoFilter ref="A1:S16" xr:uid="{00000000-0009-0000-0000-000002000000}"/>
  <customSheetViews>
    <customSheetView guid="{5548FFB4-D490-49E1-BFE6-EDD52FAE47FE}" scale="85" fitToPage="1" topLeftCell="H1">
      <pane ySplit="1" topLeftCell="A2" activePane="bottomLeft" state="frozen"/>
      <selection pane="bottomLeft" activeCell="Q2" sqref="Q2"/>
      <pageMargins left="0.7" right="0.7" top="0.75" bottom="0.75" header="0.3" footer="0.3"/>
      <pageSetup paperSize="9" scale="49" fitToHeight="0" orientation="landscape" r:id="rId1"/>
    </customSheetView>
    <customSheetView guid="{A5A992E5-A774-408A-88E8-BC6D12B4DBBC}" scale="85" fitToPage="1" showAutoFilter="1">
      <pane ySplit="1" topLeftCell="A3" activePane="bottomLeft" state="frozen"/>
      <selection pane="bottomLeft"/>
      <pageMargins left="0.7" right="0.7" top="0.75" bottom="0.75" header="0.3" footer="0.3"/>
      <pageSetup paperSize="9" scale="46" fitToHeight="0" orientation="landscape" r:id="rId2"/>
      <autoFilter ref="A1:S16" xr:uid="{00000000-0000-0000-0000-000000000000}"/>
    </customSheetView>
  </customSheetViews>
  <mergeCells count="2">
    <mergeCell ref="L20:P20"/>
    <mergeCell ref="H20:K20"/>
  </mergeCells>
  <hyperlinks>
    <hyperlink ref="A2" location="'001-Theft of Gas'!A1" display="PACR0001" xr:uid="{00000000-0004-0000-0200-000000000000}"/>
    <hyperlink ref="A3" location="'002 - Use of the AQ Corrections'!A1" display="PACR0002" xr:uid="{00000000-0004-0000-0200-000001000000}"/>
    <hyperlink ref="A4" location="'003 - Estimated readings'!A1" display="'003 - Estimated readings'!A1" xr:uid="{00000000-0004-0000-0200-000002000000}"/>
    <hyperlink ref="A5" location="'004 - LDZ Offtake measure error'!A1" display="'004 - LDZ Offtake measure error'!A1" xr:uid="{00000000-0004-0000-0200-000003000000}"/>
    <hyperlink ref="A6" location="'005 - Incorrect asset data'!A1" display="PACR0005" xr:uid="{00000000-0004-0000-0200-000004000000}"/>
    <hyperlink ref="A7" location="'006 - Site WAR for EUC 3-8'!A1" display="PACR0006" xr:uid="{00000000-0004-0000-0200-000005000000}"/>
    <hyperlink ref="A8" location="'007 - Undetected LDZ errors'!A1" display="'007 - Undetected LDZ errors'!A1" xr:uid="{00000000-0004-0000-0200-000006000000}"/>
    <hyperlink ref="A10" location="'009 - Shipperless Sites'!Print_Area" display="'009 - Shipperless Sites'!Print_Area" xr:uid="{00000000-0004-0000-0200-000007000000}"/>
    <hyperlink ref="A9" location="'008 - Unregistered Sites'!Print_Area" display="PACR0009" xr:uid="{00000000-0004-0000-0200-000008000000}"/>
    <hyperlink ref="A11" location="'010 - Readings fail validation'!A1" display="PACR0010" xr:uid="{00000000-0004-0000-0200-000009000000}"/>
    <hyperlink ref="A12" location="'011 - Late Check Reads'!A1" display="PACR0011" xr:uid="{00000000-0004-0000-0200-00000A000000}"/>
    <hyperlink ref="A13" location="'012 - Meter read submission PC4'!A1" display="PACR0012" xr:uid="{00000000-0004-0000-0200-00000B000000}"/>
    <hyperlink ref="A14" location="'013 - Est. Reads Change Shipper'!A1" display="PACR0013" xr:uid="{00000000-0004-0000-0200-00000C000000}"/>
    <hyperlink ref="A15" location="'014 - Failure to obtain read'!A1" display="PACR0014" xr:uid="{00000000-0004-0000-0200-00000D000000}"/>
    <hyperlink ref="A16" location="'015 - Retrospective updates'!A1" display="PACR0015" xr:uid="{00000000-0004-0000-0200-00000E000000}"/>
  </hyperlinks>
  <pageMargins left="0.7" right="0.7" top="0.75" bottom="0.75" header="0.3" footer="0.3"/>
  <pageSetup paperSize="9" scale="46"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28"/>
  <sheetViews>
    <sheetView zoomScaleNormal="100" workbookViewId="0">
      <selection activeCell="C5" sqref="C5"/>
    </sheetView>
  </sheetViews>
  <sheetFormatPr defaultColWidth="9.140625" defaultRowHeight="15" x14ac:dyDescent="0.25"/>
  <cols>
    <col min="1" max="1" width="3.140625" style="52" customWidth="1"/>
    <col min="2" max="2" width="16.85546875" style="52" customWidth="1"/>
    <col min="3" max="3" width="25" style="52" customWidth="1"/>
    <col min="4" max="4" width="11.5703125" style="52" customWidth="1"/>
    <col min="5" max="5" width="34.7109375" style="52" bestFit="1" customWidth="1"/>
    <col min="6" max="6" width="9.140625" style="52"/>
    <col min="7" max="7" width="9.140625" style="52" customWidth="1"/>
    <col min="8" max="16384" width="9.140625" style="52"/>
  </cols>
  <sheetData>
    <row r="2" spans="2:5" ht="79.5" customHeight="1" x14ac:dyDescent="0.25">
      <c r="B2" s="138" t="s">
        <v>201</v>
      </c>
      <c r="C2" s="138"/>
      <c r="D2" s="138"/>
      <c r="E2" s="138"/>
    </row>
    <row r="3" spans="2:5" ht="63.75" customHeight="1" x14ac:dyDescent="0.25">
      <c r="B3" s="138" t="s">
        <v>202</v>
      </c>
      <c r="C3" s="138"/>
      <c r="D3" s="138"/>
      <c r="E3" s="138"/>
    </row>
    <row r="5" spans="2:5" x14ac:dyDescent="0.25">
      <c r="B5" s="2" t="s">
        <v>68</v>
      </c>
      <c r="C5" s="3" t="s">
        <v>188</v>
      </c>
      <c r="D5" s="3" t="s">
        <v>194</v>
      </c>
      <c r="E5" s="3" t="s">
        <v>155</v>
      </c>
    </row>
    <row r="6" spans="2:5" ht="30" x14ac:dyDescent="0.25">
      <c r="B6" s="28" t="s">
        <v>130</v>
      </c>
      <c r="C6" s="53" t="s">
        <v>189</v>
      </c>
      <c r="D6" s="54">
        <v>850</v>
      </c>
      <c r="E6" s="12" t="s">
        <v>156</v>
      </c>
    </row>
    <row r="7" spans="2:5" ht="30" x14ac:dyDescent="0.25">
      <c r="B7" s="28">
        <v>2</v>
      </c>
      <c r="C7" s="53" t="s">
        <v>190</v>
      </c>
      <c r="D7" s="54">
        <v>4250</v>
      </c>
      <c r="E7" s="12" t="s">
        <v>157</v>
      </c>
    </row>
    <row r="8" spans="2:5" ht="30" x14ac:dyDescent="0.25">
      <c r="B8" s="28">
        <v>3</v>
      </c>
      <c r="C8" s="53" t="s">
        <v>191</v>
      </c>
      <c r="D8" s="54">
        <v>8500</v>
      </c>
      <c r="E8" s="12" t="s">
        <v>158</v>
      </c>
    </row>
    <row r="9" spans="2:5" ht="30" x14ac:dyDescent="0.25">
      <c r="B9" s="28">
        <v>4</v>
      </c>
      <c r="C9" s="53" t="s">
        <v>192</v>
      </c>
      <c r="D9" s="54">
        <v>17000</v>
      </c>
      <c r="E9" s="12" t="s">
        <v>159</v>
      </c>
    </row>
    <row r="10" spans="2:5" ht="45" x14ac:dyDescent="0.25">
      <c r="B10" s="28" t="s">
        <v>131</v>
      </c>
      <c r="C10" s="53" t="s">
        <v>193</v>
      </c>
      <c r="D10" s="54" t="s">
        <v>195</v>
      </c>
      <c r="E10" s="12" t="s">
        <v>160</v>
      </c>
    </row>
    <row r="12" spans="2:5" ht="48" customHeight="1" x14ac:dyDescent="0.25">
      <c r="B12" s="138" t="s">
        <v>203</v>
      </c>
      <c r="C12" s="138"/>
      <c r="D12" s="138"/>
      <c r="E12" s="138"/>
    </row>
    <row r="13" spans="2:5" x14ac:dyDescent="0.25">
      <c r="B13" s="55"/>
      <c r="C13" s="55"/>
      <c r="D13" s="55"/>
      <c r="E13" s="55"/>
    </row>
    <row r="14" spans="2:5" x14ac:dyDescent="0.25">
      <c r="B14" s="51" t="s">
        <v>212</v>
      </c>
      <c r="C14" s="51" t="s">
        <v>129</v>
      </c>
      <c r="D14" s="137"/>
      <c r="E14" s="137"/>
    </row>
    <row r="15" spans="2:5" ht="61.5" customHeight="1" x14ac:dyDescent="0.25">
      <c r="B15" s="12" t="s">
        <v>137</v>
      </c>
      <c r="C15" s="12" t="s">
        <v>136</v>
      </c>
      <c r="D15" s="136" t="s">
        <v>213</v>
      </c>
      <c r="E15" s="136"/>
    </row>
    <row r="16" spans="2:5" ht="63.75" customHeight="1" x14ac:dyDescent="0.25">
      <c r="B16" s="12" t="s">
        <v>135</v>
      </c>
      <c r="C16" s="12" t="s">
        <v>134</v>
      </c>
      <c r="D16" s="136" t="s">
        <v>214</v>
      </c>
      <c r="E16" s="136"/>
    </row>
    <row r="17" spans="2:5" ht="78" customHeight="1" x14ac:dyDescent="0.25">
      <c r="B17" s="12" t="s">
        <v>133</v>
      </c>
      <c r="C17" s="12" t="s">
        <v>132</v>
      </c>
      <c r="D17" s="136" t="s">
        <v>215</v>
      </c>
      <c r="E17" s="136"/>
    </row>
    <row r="18" spans="2:5" x14ac:dyDescent="0.25">
      <c r="B18" s="56"/>
      <c r="C18" s="56"/>
      <c r="D18" s="56"/>
      <c r="E18" s="56"/>
    </row>
    <row r="19" spans="2:5" x14ac:dyDescent="0.25">
      <c r="B19" s="148" t="s">
        <v>211</v>
      </c>
      <c r="C19" s="148"/>
      <c r="D19" s="148"/>
      <c r="E19" s="148"/>
    </row>
    <row r="20" spans="2:5" ht="57.75" customHeight="1" x14ac:dyDescent="0.25">
      <c r="B20" s="145" t="s">
        <v>204</v>
      </c>
      <c r="C20" s="146"/>
      <c r="D20" s="146"/>
      <c r="E20" s="147"/>
    </row>
    <row r="21" spans="2:5" ht="15" customHeight="1" x14ac:dyDescent="0.25">
      <c r="B21" s="139" t="s">
        <v>205</v>
      </c>
      <c r="C21" s="140"/>
      <c r="D21" s="140"/>
      <c r="E21" s="141"/>
    </row>
    <row r="22" spans="2:5" x14ac:dyDescent="0.25">
      <c r="B22" s="139" t="s">
        <v>206</v>
      </c>
      <c r="C22" s="140"/>
      <c r="D22" s="140"/>
      <c r="E22" s="141"/>
    </row>
    <row r="23" spans="2:5" x14ac:dyDescent="0.25">
      <c r="B23" s="57"/>
      <c r="C23" s="58"/>
      <c r="D23" s="58"/>
      <c r="E23" s="59"/>
    </row>
    <row r="24" spans="2:5" x14ac:dyDescent="0.25">
      <c r="B24" s="139" t="s">
        <v>207</v>
      </c>
      <c r="C24" s="140"/>
      <c r="D24" s="140"/>
      <c r="E24" s="141"/>
    </row>
    <row r="25" spans="2:5" x14ac:dyDescent="0.25">
      <c r="B25" s="139" t="s">
        <v>208</v>
      </c>
      <c r="C25" s="140"/>
      <c r="D25" s="140"/>
      <c r="E25" s="141"/>
    </row>
    <row r="26" spans="2:5" x14ac:dyDescent="0.25">
      <c r="B26" s="57"/>
      <c r="C26" s="58"/>
      <c r="D26" s="58"/>
      <c r="E26" s="59"/>
    </row>
    <row r="27" spans="2:5" x14ac:dyDescent="0.25">
      <c r="B27" s="139" t="s">
        <v>209</v>
      </c>
      <c r="C27" s="140"/>
      <c r="D27" s="140"/>
      <c r="E27" s="141"/>
    </row>
    <row r="28" spans="2:5" x14ac:dyDescent="0.25">
      <c r="B28" s="142" t="s">
        <v>210</v>
      </c>
      <c r="C28" s="143"/>
      <c r="D28" s="143"/>
      <c r="E28" s="144"/>
    </row>
  </sheetData>
  <customSheetViews>
    <customSheetView guid="{5548FFB4-D490-49E1-BFE6-EDD52FAE47FE}" fitToPage="1">
      <selection activeCell="E7" sqref="E7"/>
      <pageMargins left="0.7" right="0.7" top="0.75" bottom="0.75" header="0.3" footer="0.3"/>
      <pageSetup paperSize="9" scale="90" orientation="portrait" verticalDpi="0" r:id="rId1"/>
    </customSheetView>
    <customSheetView guid="{A5A992E5-A774-408A-88E8-BC6D12B4DBBC}" fitToPage="1">
      <selection activeCell="E6" sqref="E6:E10"/>
      <pageMargins left="0.7" right="0.7" top="0.75" bottom="0.75" header="0.3" footer="0.3"/>
      <pageSetup paperSize="9" scale="86" orientation="portrait" verticalDpi="0" r:id="rId2"/>
    </customSheetView>
  </customSheetViews>
  <mergeCells count="15">
    <mergeCell ref="B25:E25"/>
    <mergeCell ref="B27:E27"/>
    <mergeCell ref="B28:E28"/>
    <mergeCell ref="B20:E20"/>
    <mergeCell ref="B19:E19"/>
    <mergeCell ref="B21:E21"/>
    <mergeCell ref="B22:E22"/>
    <mergeCell ref="B24:E24"/>
    <mergeCell ref="D15:E15"/>
    <mergeCell ref="D14:E14"/>
    <mergeCell ref="D17:E17"/>
    <mergeCell ref="D16:E16"/>
    <mergeCell ref="B2:E2"/>
    <mergeCell ref="B12:E12"/>
    <mergeCell ref="B3:E3"/>
  </mergeCells>
  <pageMargins left="0.7" right="0.7" top="0.75" bottom="0.75" header="0.3" footer="0.3"/>
  <pageSetup paperSize="9" scale="88"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19"/>
  <sheetViews>
    <sheetView zoomScale="80" zoomScaleNormal="80" workbookViewId="0">
      <selection activeCell="J5" sqref="J5"/>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1" ht="45" customHeight="1" x14ac:dyDescent="0.25">
      <c r="B2" s="149" t="s">
        <v>0</v>
      </c>
      <c r="C2" s="150" t="s">
        <v>166</v>
      </c>
      <c r="D2" s="24" t="s">
        <v>1</v>
      </c>
      <c r="E2" s="151" t="s">
        <v>24</v>
      </c>
      <c r="F2" s="151"/>
      <c r="G2" s="151"/>
      <c r="H2" s="151"/>
      <c r="I2" s="151"/>
      <c r="J2" s="151"/>
    </row>
    <row r="3" spans="2:11" ht="45" customHeight="1" x14ac:dyDescent="0.25">
      <c r="B3" s="149"/>
      <c r="C3" s="150"/>
      <c r="D3" s="24" t="s">
        <v>2</v>
      </c>
      <c r="E3" s="151" t="s">
        <v>71</v>
      </c>
      <c r="F3" s="152"/>
      <c r="G3" s="152"/>
      <c r="H3" s="152"/>
      <c r="I3" s="152"/>
      <c r="J3" s="152"/>
    </row>
    <row r="4" spans="2:11" ht="45" customHeight="1" x14ac:dyDescent="0.25">
      <c r="B4" s="23" t="s">
        <v>141</v>
      </c>
      <c r="C4" s="61">
        <v>43003</v>
      </c>
      <c r="D4" s="27" t="s">
        <v>3</v>
      </c>
      <c r="E4" s="62" t="s">
        <v>19</v>
      </c>
      <c r="F4" s="153" t="s">
        <v>109</v>
      </c>
      <c r="G4" s="24" t="s">
        <v>59</v>
      </c>
      <c r="H4" s="8">
        <v>2483</v>
      </c>
      <c r="I4" s="25" t="s">
        <v>95</v>
      </c>
      <c r="J4" s="8">
        <v>42218</v>
      </c>
    </row>
    <row r="5" spans="2:11" ht="45" customHeight="1" x14ac:dyDescent="0.25">
      <c r="B5" s="23" t="s">
        <v>142</v>
      </c>
      <c r="C5" s="63">
        <v>2264141</v>
      </c>
      <c r="D5" s="24" t="s">
        <v>143</v>
      </c>
      <c r="E5" s="26" t="s">
        <v>21</v>
      </c>
      <c r="F5" s="153"/>
      <c r="G5" s="24" t="s">
        <v>60</v>
      </c>
      <c r="H5" s="8">
        <v>2532</v>
      </c>
      <c r="I5" s="25" t="s">
        <v>96</v>
      </c>
      <c r="J5" s="8">
        <v>43046</v>
      </c>
      <c r="K5" s="64"/>
    </row>
    <row r="6" spans="2:11" ht="30" customHeight="1" x14ac:dyDescent="0.25">
      <c r="B6" s="159" t="s">
        <v>14</v>
      </c>
      <c r="C6" s="159"/>
      <c r="D6" s="22"/>
      <c r="E6" s="22" t="s">
        <v>4</v>
      </c>
      <c r="F6" s="22" t="s">
        <v>69</v>
      </c>
      <c r="G6" s="22" t="s">
        <v>5</v>
      </c>
      <c r="H6" s="22" t="s">
        <v>6</v>
      </c>
      <c r="I6" s="22" t="s">
        <v>7</v>
      </c>
      <c r="J6" s="22" t="s">
        <v>8</v>
      </c>
    </row>
    <row r="7" spans="2:11" ht="30" customHeight="1" x14ac:dyDescent="0.25">
      <c r="B7" s="149"/>
      <c r="C7" s="149"/>
      <c r="D7" s="23" t="s">
        <v>9</v>
      </c>
      <c r="E7" s="65">
        <v>5</v>
      </c>
      <c r="F7" s="65">
        <v>5</v>
      </c>
      <c r="G7" s="73" t="s">
        <v>20</v>
      </c>
      <c r="H7" s="65">
        <f>E7*F7</f>
        <v>25</v>
      </c>
      <c r="I7" s="65">
        <f>IF(G7="Not Effective (x1)",E7*F7,IF(G7="Partially Effective (x0.8)",E7*F7*0.8, E7*F7*0.6))</f>
        <v>25</v>
      </c>
      <c r="J7" s="160" t="s">
        <v>117</v>
      </c>
    </row>
    <row r="8" spans="2:11" ht="30" customHeight="1" x14ac:dyDescent="0.25">
      <c r="B8" s="149"/>
      <c r="C8" s="149"/>
      <c r="D8" s="23" t="s">
        <v>10</v>
      </c>
      <c r="E8" s="65">
        <v>5</v>
      </c>
      <c r="F8" s="65">
        <v>4</v>
      </c>
      <c r="G8" s="74" t="s">
        <v>25</v>
      </c>
      <c r="H8" s="65">
        <f t="shared" ref="H8:H9" si="0">E8*F8</f>
        <v>20</v>
      </c>
      <c r="I8" s="65">
        <f t="shared" ref="I8:I9" si="1">IF(G8="Not Effective (x1)",E8*F8,IF(G8="Partially Effective (x0.8)",E8*F8*0.8, E8*F8*0.6))</f>
        <v>16</v>
      </c>
      <c r="J8" s="160"/>
    </row>
    <row r="9" spans="2:11" ht="30" customHeight="1" x14ac:dyDescent="0.25">
      <c r="B9" s="149"/>
      <c r="C9" s="149"/>
      <c r="D9" s="23" t="s">
        <v>11</v>
      </c>
      <c r="E9" s="65">
        <v>5</v>
      </c>
      <c r="F9" s="65">
        <v>5</v>
      </c>
      <c r="G9" s="73" t="s">
        <v>20</v>
      </c>
      <c r="H9" s="65">
        <f t="shared" si="0"/>
        <v>25</v>
      </c>
      <c r="I9" s="65">
        <f t="shared" si="1"/>
        <v>25</v>
      </c>
      <c r="J9" s="160"/>
    </row>
    <row r="10" spans="2:11" ht="30" customHeight="1" x14ac:dyDescent="0.25">
      <c r="B10" s="23" t="s">
        <v>12</v>
      </c>
      <c r="C10" s="66" t="s">
        <v>22</v>
      </c>
      <c r="D10" s="23" t="s">
        <v>138</v>
      </c>
      <c r="E10" s="155" t="s">
        <v>139</v>
      </c>
      <c r="F10" s="156"/>
      <c r="G10" s="149" t="s">
        <v>15</v>
      </c>
      <c r="H10" s="149"/>
      <c r="I10" s="150" t="s">
        <v>23</v>
      </c>
      <c r="J10" s="150"/>
    </row>
    <row r="11" spans="2:11" ht="45" customHeight="1" x14ac:dyDescent="0.25">
      <c r="B11" s="153" t="s">
        <v>13</v>
      </c>
      <c r="C11" s="153"/>
      <c r="D11" s="165" t="s">
        <v>41</v>
      </c>
      <c r="E11" s="166"/>
      <c r="F11" s="23" t="s">
        <v>16</v>
      </c>
      <c r="G11" s="149" t="s">
        <v>17</v>
      </c>
      <c r="H11" s="149"/>
      <c r="I11" s="153" t="s">
        <v>18</v>
      </c>
      <c r="J11" s="153"/>
    </row>
    <row r="12" spans="2:11" s="32" customFormat="1" ht="324" customHeight="1" x14ac:dyDescent="0.25">
      <c r="B12" s="157" t="s">
        <v>33</v>
      </c>
      <c r="C12" s="158"/>
      <c r="D12" s="161" t="s">
        <v>47</v>
      </c>
      <c r="E12" s="161"/>
      <c r="F12" s="28" t="s">
        <v>185</v>
      </c>
      <c r="G12" s="162" t="s">
        <v>125</v>
      </c>
      <c r="H12" s="162"/>
      <c r="I12" s="163" t="s">
        <v>93</v>
      </c>
      <c r="J12" s="164"/>
    </row>
    <row r="13" spans="2:11" s="32" customFormat="1" ht="16.5" customHeight="1" x14ac:dyDescent="0.25">
      <c r="B13" s="10"/>
      <c r="C13" s="10"/>
      <c r="D13" s="10"/>
      <c r="E13" s="10"/>
      <c r="F13" s="10"/>
      <c r="G13" s="67"/>
      <c r="H13" s="67"/>
      <c r="I13" s="67"/>
      <c r="J13" s="67"/>
    </row>
    <row r="14" spans="2:11" x14ac:dyDescent="0.25">
      <c r="B14" s="68" t="s">
        <v>140</v>
      </c>
    </row>
    <row r="15" spans="2:11" x14ac:dyDescent="0.25">
      <c r="B15" s="154"/>
      <c r="C15" s="154"/>
      <c r="D15" s="154"/>
      <c r="E15" s="154"/>
      <c r="F15" s="154"/>
      <c r="G15" s="154"/>
      <c r="H15" s="154"/>
      <c r="I15" s="154"/>
      <c r="J15" s="154"/>
    </row>
    <row r="16" spans="2:11" x14ac:dyDescent="0.25">
      <c r="B16" s="154"/>
      <c r="C16" s="154"/>
      <c r="D16" s="154"/>
      <c r="E16" s="154"/>
      <c r="F16" s="154"/>
      <c r="G16" s="154"/>
      <c r="H16" s="154"/>
      <c r="I16" s="154"/>
      <c r="J16" s="154"/>
    </row>
    <row r="17" spans="2:10" x14ac:dyDescent="0.25">
      <c r="B17" s="154"/>
      <c r="C17" s="154"/>
      <c r="D17" s="154"/>
      <c r="E17" s="154"/>
      <c r="F17" s="154"/>
      <c r="G17" s="154"/>
      <c r="H17" s="154"/>
      <c r="I17" s="154"/>
      <c r="J17" s="154"/>
    </row>
    <row r="18" spans="2:10" x14ac:dyDescent="0.25">
      <c r="B18" s="154"/>
      <c r="C18" s="154"/>
      <c r="D18" s="154"/>
      <c r="E18" s="154"/>
      <c r="F18" s="154"/>
      <c r="G18" s="154"/>
      <c r="H18" s="154"/>
      <c r="I18" s="154"/>
      <c r="J18" s="154"/>
    </row>
    <row r="19" spans="2:10" x14ac:dyDescent="0.25">
      <c r="B19" s="154"/>
      <c r="C19" s="154"/>
      <c r="D19" s="154"/>
      <c r="E19" s="154"/>
      <c r="F19" s="154"/>
      <c r="G19" s="154"/>
      <c r="H19" s="154"/>
      <c r="I19" s="154"/>
      <c r="J19" s="154"/>
    </row>
  </sheetData>
  <customSheetViews>
    <customSheetView guid="{5548FFB4-D490-49E1-BFE6-EDD52FAE47FE}" scale="80" showPageBreaks="1" fitToPage="1" printArea="1">
      <selection activeCell="I11" sqref="I11:J11"/>
      <pageMargins left="0.7" right="0.7" top="0.75" bottom="0.75" header="0.3" footer="0.3"/>
      <pageSetup paperSize="9" scale="65" orientation="landscape" r:id="rId1"/>
    </customSheetView>
    <customSheetView guid="{A5A992E5-A774-408A-88E8-BC6D12B4DBBC}" scale="80" fitToPage="1">
      <selection activeCell="C2" sqref="C2:C3"/>
      <pageMargins left="0.7" right="0.7" top="0.75" bottom="0.75" header="0.3" footer="0.3"/>
      <pageSetup paperSize="9" scale="65" orientation="landscape" r:id="rId2"/>
    </customSheetView>
  </customSheetViews>
  <mergeCells count="19">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 ref="B2:B3"/>
    <mergeCell ref="C2:C3"/>
    <mergeCell ref="E2:J2"/>
    <mergeCell ref="E3:J3"/>
    <mergeCell ref="F4:F5"/>
  </mergeCells>
  <pageMargins left="0.7" right="0.7" top="0.75" bottom="0.75" header="0.3" footer="0.3"/>
  <pageSetup paperSize="9" scale="6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22"/>
  <sheetViews>
    <sheetView zoomScale="80" zoomScaleNormal="80" workbookViewId="0">
      <selection activeCell="J5" sqref="J5"/>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75" t="s">
        <v>0</v>
      </c>
      <c r="C2" s="176" t="s">
        <v>167</v>
      </c>
      <c r="D2" s="24" t="s">
        <v>1</v>
      </c>
      <c r="E2" s="178" t="s">
        <v>26</v>
      </c>
      <c r="F2" s="179"/>
      <c r="G2" s="179"/>
      <c r="H2" s="179"/>
      <c r="I2" s="179"/>
      <c r="J2" s="180"/>
    </row>
    <row r="3" spans="2:10" ht="45" customHeight="1" x14ac:dyDescent="0.25">
      <c r="B3" s="159"/>
      <c r="C3" s="177"/>
      <c r="D3" s="24" t="s">
        <v>2</v>
      </c>
      <c r="E3" s="178" t="s">
        <v>72</v>
      </c>
      <c r="F3" s="179"/>
      <c r="G3" s="179"/>
      <c r="H3" s="179"/>
      <c r="I3" s="179"/>
      <c r="J3" s="180"/>
    </row>
    <row r="4" spans="2:10" ht="45" customHeight="1" x14ac:dyDescent="0.25">
      <c r="B4" s="23" t="s">
        <v>141</v>
      </c>
      <c r="C4" s="69">
        <v>43003</v>
      </c>
      <c r="D4" s="23" t="s">
        <v>3</v>
      </c>
      <c r="E4" s="26" t="s">
        <v>19</v>
      </c>
      <c r="F4" s="181" t="s">
        <v>109</v>
      </c>
      <c r="G4" s="24" t="s">
        <v>59</v>
      </c>
      <c r="H4" s="8">
        <v>1895</v>
      </c>
      <c r="I4" s="23" t="s">
        <v>95</v>
      </c>
      <c r="J4" s="8">
        <v>32218</v>
      </c>
    </row>
    <row r="5" spans="2:10" ht="45" customHeight="1" x14ac:dyDescent="0.25">
      <c r="B5" s="24" t="s">
        <v>142</v>
      </c>
      <c r="C5" s="63">
        <v>2264141</v>
      </c>
      <c r="D5" s="24" t="s">
        <v>143</v>
      </c>
      <c r="E5" s="70" t="s">
        <v>21</v>
      </c>
      <c r="F5" s="182"/>
      <c r="G5" s="75" t="s">
        <v>60</v>
      </c>
      <c r="H5" s="8">
        <v>1899</v>
      </c>
      <c r="I5" s="24" t="s">
        <v>96</v>
      </c>
      <c r="J5" s="8">
        <v>32286</v>
      </c>
    </row>
    <row r="6" spans="2:10" ht="30" customHeight="1" x14ac:dyDescent="0.25">
      <c r="B6" s="169" t="s">
        <v>14</v>
      </c>
      <c r="C6" s="170"/>
      <c r="D6" s="23"/>
      <c r="E6" s="23" t="s">
        <v>4</v>
      </c>
      <c r="F6" s="23" t="s">
        <v>69</v>
      </c>
      <c r="G6" s="23" t="s">
        <v>5</v>
      </c>
      <c r="H6" s="23" t="s">
        <v>6</v>
      </c>
      <c r="I6" s="23" t="s">
        <v>7</v>
      </c>
      <c r="J6" s="23" t="s">
        <v>8</v>
      </c>
    </row>
    <row r="7" spans="2:10" ht="30" customHeight="1" x14ac:dyDescent="0.25">
      <c r="B7" s="171"/>
      <c r="C7" s="172"/>
      <c r="D7" s="23" t="s">
        <v>9</v>
      </c>
      <c r="E7" s="60">
        <v>5</v>
      </c>
      <c r="F7" s="60">
        <v>5</v>
      </c>
      <c r="G7" s="23" t="s">
        <v>20</v>
      </c>
      <c r="H7" s="60">
        <f>E7*F7</f>
        <v>25</v>
      </c>
      <c r="I7" s="60">
        <f>IF(G7="Not Effective (x1)",E7*F7,IF(G7="Partially Effective (x0.8)",E7*F7*0.8, E7*F7*0.6))</f>
        <v>25</v>
      </c>
      <c r="J7" s="160" t="s">
        <v>117</v>
      </c>
    </row>
    <row r="8" spans="2:10" ht="30" customHeight="1" x14ac:dyDescent="0.25">
      <c r="B8" s="171"/>
      <c r="C8" s="172"/>
      <c r="D8" s="23" t="s">
        <v>10</v>
      </c>
      <c r="E8" s="60">
        <v>3</v>
      </c>
      <c r="F8" s="60">
        <v>5</v>
      </c>
      <c r="G8" s="24" t="s">
        <v>25</v>
      </c>
      <c r="H8" s="60">
        <f t="shared" ref="H8:H9" si="0">E8*F8</f>
        <v>15</v>
      </c>
      <c r="I8" s="60">
        <f t="shared" ref="I8:I9" si="1">IF(G8="Not Effective (x1)",E8*F8,IF(G8="Partially Effective (x0.8)",E8*F8*0.8, E8*F8*0.6))</f>
        <v>12</v>
      </c>
      <c r="J8" s="160"/>
    </row>
    <row r="9" spans="2:10" ht="30" customHeight="1" x14ac:dyDescent="0.25">
      <c r="B9" s="173"/>
      <c r="C9" s="174"/>
      <c r="D9" s="23" t="s">
        <v>11</v>
      </c>
      <c r="E9" s="60">
        <v>5</v>
      </c>
      <c r="F9" s="60">
        <v>5</v>
      </c>
      <c r="G9" s="23" t="s">
        <v>20</v>
      </c>
      <c r="H9" s="60">
        <f t="shared" si="0"/>
        <v>25</v>
      </c>
      <c r="I9" s="60">
        <f t="shared" si="1"/>
        <v>25</v>
      </c>
      <c r="J9" s="160"/>
    </row>
    <row r="10" spans="2:10" ht="30" customHeight="1" x14ac:dyDescent="0.25">
      <c r="B10" s="23" t="s">
        <v>12</v>
      </c>
      <c r="C10" s="71" t="s">
        <v>22</v>
      </c>
      <c r="D10" s="23" t="s">
        <v>138</v>
      </c>
      <c r="E10" s="155" t="s">
        <v>139</v>
      </c>
      <c r="F10" s="156"/>
      <c r="G10" s="167" t="s">
        <v>15</v>
      </c>
      <c r="H10" s="168"/>
      <c r="I10" s="155" t="s">
        <v>23</v>
      </c>
      <c r="J10" s="156"/>
    </row>
    <row r="11" spans="2:10" ht="45" customHeight="1" x14ac:dyDescent="0.25">
      <c r="B11" s="165" t="s">
        <v>13</v>
      </c>
      <c r="C11" s="166"/>
      <c r="D11" s="165" t="s">
        <v>41</v>
      </c>
      <c r="E11" s="166"/>
      <c r="F11" s="23" t="s">
        <v>16</v>
      </c>
      <c r="G11" s="167" t="s">
        <v>17</v>
      </c>
      <c r="H11" s="168"/>
      <c r="I11" s="167" t="s">
        <v>18</v>
      </c>
      <c r="J11" s="168"/>
    </row>
    <row r="12" spans="2:10" s="32" customFormat="1" ht="250.5" customHeight="1" x14ac:dyDescent="0.25">
      <c r="B12" s="163" t="s">
        <v>70</v>
      </c>
      <c r="C12" s="164"/>
      <c r="D12" s="162" t="s">
        <v>62</v>
      </c>
      <c r="E12" s="162"/>
      <c r="F12" s="72" t="s">
        <v>183</v>
      </c>
      <c r="G12" s="163" t="s">
        <v>118</v>
      </c>
      <c r="H12" s="164"/>
      <c r="I12" s="163" t="s">
        <v>93</v>
      </c>
      <c r="J12" s="164"/>
    </row>
    <row r="14" spans="2:10" x14ac:dyDescent="0.25">
      <c r="B14" s="68" t="s">
        <v>140</v>
      </c>
    </row>
    <row r="15" spans="2:10" x14ac:dyDescent="0.25">
      <c r="B15" s="154"/>
      <c r="C15" s="154"/>
      <c r="D15" s="154"/>
      <c r="E15" s="154"/>
      <c r="F15" s="154"/>
      <c r="G15" s="154"/>
      <c r="H15" s="154"/>
      <c r="I15" s="154"/>
      <c r="J15" s="154"/>
    </row>
    <row r="16" spans="2:10" x14ac:dyDescent="0.25">
      <c r="B16" s="154"/>
      <c r="C16" s="154"/>
      <c r="D16" s="154"/>
      <c r="E16" s="154"/>
      <c r="F16" s="154"/>
      <c r="G16" s="154"/>
      <c r="H16" s="154"/>
      <c r="I16" s="154"/>
      <c r="J16" s="154"/>
    </row>
    <row r="17" spans="2:10" x14ac:dyDescent="0.25">
      <c r="B17" s="154"/>
      <c r="C17" s="154"/>
      <c r="D17" s="154"/>
      <c r="E17" s="154"/>
      <c r="F17" s="154"/>
      <c r="G17" s="154"/>
      <c r="H17" s="154"/>
      <c r="I17" s="154"/>
      <c r="J17" s="154"/>
    </row>
    <row r="18" spans="2:10" x14ac:dyDescent="0.25">
      <c r="B18" s="154"/>
      <c r="C18" s="154"/>
      <c r="D18" s="154"/>
      <c r="E18" s="154"/>
      <c r="F18" s="154"/>
      <c r="G18" s="154"/>
      <c r="H18" s="154"/>
      <c r="I18" s="154"/>
      <c r="J18" s="154"/>
    </row>
    <row r="19" spans="2:10" x14ac:dyDescent="0.25">
      <c r="B19" s="154"/>
      <c r="C19" s="154"/>
      <c r="D19" s="154"/>
      <c r="E19" s="154"/>
      <c r="F19" s="154"/>
      <c r="G19" s="154"/>
      <c r="H19" s="154"/>
      <c r="I19" s="154"/>
      <c r="J19" s="154"/>
    </row>
    <row r="20" spans="2:10" x14ac:dyDescent="0.25">
      <c r="B20" s="154"/>
      <c r="C20" s="154"/>
      <c r="D20" s="154"/>
      <c r="E20" s="154"/>
      <c r="F20" s="154"/>
      <c r="G20" s="154"/>
      <c r="H20" s="154"/>
      <c r="I20" s="154"/>
      <c r="J20" s="154"/>
    </row>
    <row r="21" spans="2:10" x14ac:dyDescent="0.25">
      <c r="B21" s="154"/>
      <c r="C21" s="154"/>
      <c r="D21" s="154"/>
      <c r="E21" s="154"/>
      <c r="F21" s="154"/>
      <c r="G21" s="154"/>
      <c r="H21" s="154"/>
      <c r="I21" s="154"/>
      <c r="J21" s="154"/>
    </row>
    <row r="22" spans="2:10" x14ac:dyDescent="0.25">
      <c r="B22" s="154"/>
      <c r="C22" s="154"/>
      <c r="D22" s="154"/>
      <c r="E22" s="154"/>
      <c r="F22" s="154"/>
      <c r="G22" s="154"/>
      <c r="H22" s="154"/>
      <c r="I22" s="154"/>
      <c r="J22" s="154"/>
    </row>
  </sheetData>
  <customSheetViews>
    <customSheetView guid="{5548FFB4-D490-49E1-BFE6-EDD52FAE47FE}" scale="80" showPageBreaks="1" fitToPage="1" printArea="1">
      <selection activeCell="C4" sqref="C4"/>
      <pageMargins left="0.7" right="0.7" top="0.75" bottom="0.75" header="0.3" footer="0.3"/>
      <pageSetup paperSize="9" scale="74" orientation="landscape" verticalDpi="0" r:id="rId1"/>
    </customSheetView>
    <customSheetView guid="{A5A992E5-A774-408A-88E8-BC6D12B4DBBC}" scale="80" fitToPage="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2" orientation="landscape"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181</v>
      </c>
      <c r="D2" s="24" t="s">
        <v>1</v>
      </c>
      <c r="E2" s="151" t="s">
        <v>218</v>
      </c>
      <c r="F2" s="151"/>
      <c r="G2" s="151"/>
      <c r="H2" s="151"/>
      <c r="I2" s="151"/>
      <c r="J2" s="151"/>
    </row>
    <row r="3" spans="2:10" ht="45" customHeight="1" x14ac:dyDescent="0.25">
      <c r="B3" s="149"/>
      <c r="C3" s="150"/>
      <c r="D3" s="24" t="s">
        <v>2</v>
      </c>
      <c r="E3" s="151" t="s">
        <v>73</v>
      </c>
      <c r="F3" s="151"/>
      <c r="G3" s="151"/>
      <c r="H3" s="151"/>
      <c r="I3" s="151"/>
      <c r="J3" s="151"/>
    </row>
    <row r="4" spans="2:10" ht="45" customHeight="1" x14ac:dyDescent="0.25">
      <c r="B4" s="29" t="s">
        <v>141</v>
      </c>
      <c r="C4" s="69">
        <v>43003</v>
      </c>
      <c r="D4" s="23" t="s">
        <v>3</v>
      </c>
      <c r="E4" s="26" t="s">
        <v>19</v>
      </c>
      <c r="F4" s="181" t="s">
        <v>109</v>
      </c>
      <c r="G4" s="24" t="s">
        <v>59</v>
      </c>
      <c r="H4" s="8">
        <v>1386</v>
      </c>
      <c r="I4" s="23" t="s">
        <v>95</v>
      </c>
      <c r="J4" s="8">
        <v>23555</v>
      </c>
    </row>
    <row r="5" spans="2:10" ht="45" customHeight="1" x14ac:dyDescent="0.25">
      <c r="B5" s="30" t="s">
        <v>142</v>
      </c>
      <c r="C5" s="69">
        <v>2264141</v>
      </c>
      <c r="D5" s="24" t="s">
        <v>143</v>
      </c>
      <c r="E5" s="26" t="s">
        <v>21</v>
      </c>
      <c r="F5" s="182"/>
      <c r="G5" s="81" t="s">
        <v>60</v>
      </c>
      <c r="H5" s="8">
        <v>3</v>
      </c>
      <c r="I5" s="24" t="s">
        <v>96</v>
      </c>
      <c r="J5" s="8">
        <v>47</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5</v>
      </c>
      <c r="F7" s="60">
        <v>4</v>
      </c>
      <c r="G7" s="60" t="s">
        <v>20</v>
      </c>
      <c r="H7" s="60">
        <f>E7*F7</f>
        <v>20</v>
      </c>
      <c r="I7" s="60">
        <f>IF(G7="Not Effective (x1)",E7*F7,IF(G7="Partially Effective (x0.8)",E7*F7*0.8, E7*F7*0.6))</f>
        <v>20</v>
      </c>
      <c r="J7" s="160" t="s">
        <v>117</v>
      </c>
    </row>
    <row r="8" spans="2:10" ht="30" customHeight="1" x14ac:dyDescent="0.25">
      <c r="B8" s="149"/>
      <c r="C8" s="149"/>
      <c r="D8" s="23" t="s">
        <v>10</v>
      </c>
      <c r="E8" s="60">
        <v>5</v>
      </c>
      <c r="F8" s="60">
        <v>3</v>
      </c>
      <c r="G8" s="26" t="s">
        <v>25</v>
      </c>
      <c r="H8" s="60">
        <f t="shared" ref="H8:H9" si="0">E8*F8</f>
        <v>15</v>
      </c>
      <c r="I8" s="60">
        <f t="shared" ref="I8:I9" si="1">IF(G8="Not Effective (x1)",E8*F8,IF(G8="Partially Effective (x0.8)",E8*F8*0.8, E8*F8*0.6))</f>
        <v>12</v>
      </c>
      <c r="J8" s="160"/>
    </row>
    <row r="9" spans="2:10" ht="30" customHeight="1" x14ac:dyDescent="0.25">
      <c r="B9" s="149"/>
      <c r="C9" s="149"/>
      <c r="D9" s="23" t="s">
        <v>11</v>
      </c>
      <c r="E9" s="60">
        <v>5</v>
      </c>
      <c r="F9" s="60">
        <v>5</v>
      </c>
      <c r="G9" s="60" t="s">
        <v>20</v>
      </c>
      <c r="H9" s="60">
        <f t="shared" si="0"/>
        <v>25</v>
      </c>
      <c r="I9" s="60">
        <f t="shared" si="1"/>
        <v>25</v>
      </c>
      <c r="J9" s="160"/>
    </row>
    <row r="10" spans="2:10" ht="30" customHeight="1" x14ac:dyDescent="0.25">
      <c r="B10" s="23" t="s">
        <v>12</v>
      </c>
      <c r="C10" s="66" t="s">
        <v>22</v>
      </c>
      <c r="D10" s="23" t="s">
        <v>138</v>
      </c>
      <c r="E10" s="155" t="s">
        <v>139</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363" customHeight="1" x14ac:dyDescent="0.25">
      <c r="B12" s="163" t="s">
        <v>76</v>
      </c>
      <c r="C12" s="164"/>
      <c r="D12" s="162" t="s">
        <v>116</v>
      </c>
      <c r="E12" s="162"/>
      <c r="F12" s="72" t="s">
        <v>144</v>
      </c>
      <c r="G12" s="163" t="s">
        <v>119</v>
      </c>
      <c r="H12" s="164"/>
      <c r="I12" s="163" t="s">
        <v>93</v>
      </c>
      <c r="J12" s="164"/>
    </row>
    <row r="14" spans="2:10" x14ac:dyDescent="0.25">
      <c r="B14" s="68" t="s">
        <v>140</v>
      </c>
    </row>
    <row r="15" spans="2:10" x14ac:dyDescent="0.25">
      <c r="B15" s="154"/>
      <c r="C15" s="154"/>
      <c r="D15" s="154"/>
      <c r="E15" s="154"/>
      <c r="F15" s="154"/>
      <c r="G15" s="154"/>
      <c r="H15" s="154"/>
      <c r="I15" s="154"/>
      <c r="J15" s="154"/>
    </row>
    <row r="16" spans="2:10" x14ac:dyDescent="0.25">
      <c r="B16" s="154"/>
      <c r="C16" s="154"/>
      <c r="D16" s="154"/>
      <c r="E16" s="154"/>
      <c r="F16" s="154"/>
      <c r="G16" s="154"/>
      <c r="H16" s="154"/>
      <c r="I16" s="154"/>
      <c r="J16" s="154"/>
    </row>
    <row r="17" spans="2:10" x14ac:dyDescent="0.25">
      <c r="B17" s="154"/>
      <c r="C17" s="154"/>
      <c r="D17" s="154"/>
      <c r="E17" s="154"/>
      <c r="F17" s="154"/>
      <c r="G17" s="154"/>
      <c r="H17" s="154"/>
      <c r="I17" s="154"/>
      <c r="J17" s="154"/>
    </row>
    <row r="18" spans="2:10" x14ac:dyDescent="0.25">
      <c r="B18" s="154"/>
      <c r="C18" s="154"/>
      <c r="D18" s="154"/>
      <c r="E18" s="154"/>
      <c r="F18" s="154"/>
      <c r="G18" s="154"/>
      <c r="H18" s="154"/>
      <c r="I18" s="154"/>
      <c r="J18" s="154"/>
    </row>
    <row r="19" spans="2:10" x14ac:dyDescent="0.25">
      <c r="B19" s="154"/>
      <c r="C19" s="154"/>
      <c r="D19" s="154"/>
      <c r="E19" s="154"/>
      <c r="F19" s="154"/>
      <c r="G19" s="154"/>
      <c r="H19" s="154"/>
      <c r="I19" s="154"/>
      <c r="J19" s="154"/>
    </row>
    <row r="20" spans="2:10" x14ac:dyDescent="0.25">
      <c r="B20" s="154"/>
      <c r="C20" s="154"/>
      <c r="D20" s="154"/>
      <c r="E20" s="154"/>
      <c r="F20" s="154"/>
      <c r="G20" s="154"/>
      <c r="H20" s="154"/>
      <c r="I20" s="154"/>
      <c r="J20" s="154"/>
    </row>
    <row r="21" spans="2:10" x14ac:dyDescent="0.25">
      <c r="B21" s="154"/>
      <c r="C21" s="154"/>
      <c r="D21" s="154"/>
      <c r="E21" s="154"/>
      <c r="F21" s="154"/>
      <c r="G21" s="154"/>
      <c r="H21" s="154"/>
      <c r="I21" s="154"/>
      <c r="J21" s="154"/>
    </row>
    <row r="22" spans="2:10" x14ac:dyDescent="0.25">
      <c r="B22" s="154"/>
      <c r="C22" s="154"/>
      <c r="D22" s="154"/>
      <c r="E22" s="154"/>
      <c r="F22" s="154"/>
      <c r="G22" s="154"/>
      <c r="H22" s="154"/>
      <c r="I22" s="154"/>
      <c r="J22" s="154"/>
    </row>
  </sheetData>
  <customSheetViews>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1"/>
    </customSheetView>
    <customSheetView guid="{A5A992E5-A774-408A-88E8-BC6D12B4DBBC}" scale="80" fitToPage="1">
      <selection activeCell="C2" sqref="C2:C3"/>
      <pageMargins left="0.7" right="0.7" top="0.75" bottom="0.75" header="0.3" footer="0.3"/>
      <pageSetup paperSize="9" scale="63"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4"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169</v>
      </c>
      <c r="D2" s="24" t="s">
        <v>1</v>
      </c>
      <c r="E2" s="151" t="s">
        <v>58</v>
      </c>
      <c r="F2" s="151"/>
      <c r="G2" s="151"/>
      <c r="H2" s="151"/>
      <c r="I2" s="151"/>
      <c r="J2" s="151"/>
    </row>
    <row r="3" spans="2:10" ht="45" customHeight="1" x14ac:dyDescent="0.25">
      <c r="B3" s="149"/>
      <c r="C3" s="150"/>
      <c r="D3" s="24" t="s">
        <v>2</v>
      </c>
      <c r="E3" s="151" t="s">
        <v>74</v>
      </c>
      <c r="F3" s="151"/>
      <c r="G3" s="151"/>
      <c r="H3" s="151"/>
      <c r="I3" s="151"/>
      <c r="J3" s="151"/>
    </row>
    <row r="4" spans="2:10" ht="45" customHeight="1" x14ac:dyDescent="0.25">
      <c r="B4" s="23" t="s">
        <v>141</v>
      </c>
      <c r="C4" s="69">
        <v>43003</v>
      </c>
      <c r="D4" s="23" t="s">
        <v>3</v>
      </c>
      <c r="E4" s="26" t="s">
        <v>19</v>
      </c>
      <c r="F4" s="181" t="s">
        <v>109</v>
      </c>
      <c r="G4" s="24" t="s">
        <v>59</v>
      </c>
      <c r="H4" s="79">
        <v>1244</v>
      </c>
      <c r="I4" s="23" t="s">
        <v>95</v>
      </c>
      <c r="J4" s="79">
        <v>21152</v>
      </c>
    </row>
    <row r="5" spans="2:10" ht="45" customHeight="1" x14ac:dyDescent="0.25">
      <c r="B5" s="23" t="s">
        <v>142</v>
      </c>
      <c r="C5" s="69">
        <v>2264141</v>
      </c>
      <c r="D5" s="24" t="s">
        <v>143</v>
      </c>
      <c r="E5" s="26" t="s">
        <v>21</v>
      </c>
      <c r="F5" s="182"/>
      <c r="G5" s="81" t="s">
        <v>60</v>
      </c>
      <c r="H5" s="77" t="s">
        <v>61</v>
      </c>
      <c r="I5" s="24" t="s">
        <v>96</v>
      </c>
      <c r="J5" s="77" t="s">
        <v>61</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5</v>
      </c>
      <c r="F7" s="60">
        <v>3</v>
      </c>
      <c r="G7" s="26" t="s">
        <v>25</v>
      </c>
      <c r="H7" s="60">
        <f>E7*F7</f>
        <v>15</v>
      </c>
      <c r="I7" s="60">
        <f>IF(G7="Not Effective (x1)",E7*F7,IF(G7="Partially Effective (x0.8)",E7*F7*0.8, E7*F7*0.6))</f>
        <v>12</v>
      </c>
      <c r="J7" s="160" t="s">
        <v>117</v>
      </c>
    </row>
    <row r="8" spans="2:10" ht="30" customHeight="1" x14ac:dyDescent="0.25">
      <c r="B8" s="149"/>
      <c r="C8" s="149"/>
      <c r="D8" s="23" t="s">
        <v>10</v>
      </c>
      <c r="E8" s="60">
        <v>4</v>
      </c>
      <c r="F8" s="60">
        <v>3</v>
      </c>
      <c r="G8" s="26" t="s">
        <v>25</v>
      </c>
      <c r="H8" s="60">
        <f t="shared" ref="H8:H9" si="0">E8*F8</f>
        <v>12</v>
      </c>
      <c r="I8" s="60">
        <f t="shared" ref="I8:I9" si="1">IF(G8="Not Effective (x1)",E8*F8,IF(G8="Partially Effective (x0.8)",E8*F8*0.8, E8*F8*0.6))</f>
        <v>9.6000000000000014</v>
      </c>
      <c r="J8" s="160"/>
    </row>
    <row r="9" spans="2:10" ht="30" customHeight="1" x14ac:dyDescent="0.25">
      <c r="B9" s="149"/>
      <c r="C9" s="149"/>
      <c r="D9" s="23" t="s">
        <v>11</v>
      </c>
      <c r="E9" s="60">
        <v>5</v>
      </c>
      <c r="F9" s="60">
        <v>5</v>
      </c>
      <c r="G9" s="60" t="s">
        <v>20</v>
      </c>
      <c r="H9" s="60">
        <f t="shared" si="0"/>
        <v>25</v>
      </c>
      <c r="I9" s="60">
        <f t="shared" si="1"/>
        <v>25</v>
      </c>
      <c r="J9" s="160"/>
    </row>
    <row r="10" spans="2:10" ht="30" customHeight="1" x14ac:dyDescent="0.25">
      <c r="B10" s="23" t="s">
        <v>12</v>
      </c>
      <c r="C10" s="66" t="s">
        <v>172</v>
      </c>
      <c r="D10" s="23" t="s">
        <v>138</v>
      </c>
      <c r="E10" s="155" t="s">
        <v>186</v>
      </c>
      <c r="F10" s="156"/>
      <c r="G10" s="149" t="s">
        <v>15</v>
      </c>
      <c r="H10" s="149"/>
      <c r="I10" s="150" t="s">
        <v>27</v>
      </c>
      <c r="J10" s="150"/>
    </row>
    <row r="11" spans="2:10" ht="45" customHeight="1" x14ac:dyDescent="0.25">
      <c r="B11" s="153" t="s">
        <v>13</v>
      </c>
      <c r="C11" s="153"/>
      <c r="D11" s="153" t="s">
        <v>41</v>
      </c>
      <c r="E11" s="153"/>
      <c r="F11" s="23" t="s">
        <v>16</v>
      </c>
      <c r="G11" s="149" t="s">
        <v>17</v>
      </c>
      <c r="H11" s="149"/>
      <c r="I11" s="149" t="s">
        <v>18</v>
      </c>
      <c r="J11" s="149"/>
    </row>
    <row r="12" spans="2:10" s="76" customFormat="1" ht="409.5" x14ac:dyDescent="0.25">
      <c r="B12" s="157" t="s">
        <v>75</v>
      </c>
      <c r="C12" s="158"/>
      <c r="D12" s="157" t="s">
        <v>53</v>
      </c>
      <c r="E12" s="158"/>
      <c r="F12" s="28" t="s">
        <v>182</v>
      </c>
      <c r="G12" s="157" t="s">
        <v>126</v>
      </c>
      <c r="H12" s="158"/>
      <c r="I12" s="163" t="s">
        <v>93</v>
      </c>
      <c r="J12" s="164"/>
    </row>
    <row r="14" spans="2:10" x14ac:dyDescent="0.25">
      <c r="B14" s="68" t="s">
        <v>140</v>
      </c>
    </row>
    <row r="15" spans="2:10" x14ac:dyDescent="0.25">
      <c r="B15" s="154"/>
      <c r="C15" s="154"/>
      <c r="D15" s="154"/>
      <c r="E15" s="154"/>
      <c r="F15" s="154"/>
      <c r="G15" s="154"/>
      <c r="H15" s="154"/>
      <c r="I15" s="154"/>
      <c r="J15" s="154"/>
    </row>
    <row r="16" spans="2:10" x14ac:dyDescent="0.25">
      <c r="B16" s="154"/>
      <c r="C16" s="154"/>
      <c r="D16" s="154"/>
      <c r="E16" s="154"/>
      <c r="F16" s="154"/>
      <c r="G16" s="154"/>
      <c r="H16" s="154"/>
      <c r="I16" s="154"/>
      <c r="J16" s="154"/>
    </row>
    <row r="17" spans="2:10" x14ac:dyDescent="0.25">
      <c r="B17" s="154"/>
      <c r="C17" s="154"/>
      <c r="D17" s="154"/>
      <c r="E17" s="154"/>
      <c r="F17" s="154"/>
      <c r="G17" s="154"/>
      <c r="H17" s="154"/>
      <c r="I17" s="154"/>
      <c r="J17" s="154"/>
    </row>
    <row r="18" spans="2:10" x14ac:dyDescent="0.25">
      <c r="B18" s="154"/>
      <c r="C18" s="154"/>
      <c r="D18" s="154"/>
      <c r="E18" s="154"/>
      <c r="F18" s="154"/>
      <c r="G18" s="154"/>
      <c r="H18" s="154"/>
      <c r="I18" s="154"/>
      <c r="J18" s="154"/>
    </row>
    <row r="19" spans="2:10" x14ac:dyDescent="0.25">
      <c r="B19" s="154"/>
      <c r="C19" s="154"/>
      <c r="D19" s="154"/>
      <c r="E19" s="154"/>
      <c r="F19" s="154"/>
      <c r="G19" s="154"/>
      <c r="H19" s="154"/>
      <c r="I19" s="154"/>
      <c r="J19" s="154"/>
    </row>
    <row r="20" spans="2:10" x14ac:dyDescent="0.25">
      <c r="B20" s="154"/>
      <c r="C20" s="154"/>
      <c r="D20" s="154"/>
      <c r="E20" s="154"/>
      <c r="F20" s="154"/>
      <c r="G20" s="154"/>
      <c r="H20" s="154"/>
      <c r="I20" s="154"/>
      <c r="J20" s="154"/>
    </row>
    <row r="21" spans="2:10" x14ac:dyDescent="0.25">
      <c r="B21" s="154"/>
      <c r="C21" s="154"/>
      <c r="D21" s="154"/>
      <c r="E21" s="154"/>
      <c r="F21" s="154"/>
      <c r="G21" s="154"/>
      <c r="H21" s="154"/>
      <c r="I21" s="154"/>
      <c r="J21" s="154"/>
    </row>
    <row r="22" spans="2:10" x14ac:dyDescent="0.25">
      <c r="B22" s="154"/>
      <c r="C22" s="154"/>
      <c r="D22" s="154"/>
      <c r="E22" s="154"/>
      <c r="F22" s="154"/>
      <c r="G22" s="154"/>
      <c r="H22" s="154"/>
      <c r="I22" s="154"/>
      <c r="J22" s="154"/>
    </row>
    <row r="23" spans="2:10" x14ac:dyDescent="0.25">
      <c r="B23" s="154"/>
      <c r="C23" s="154"/>
      <c r="D23" s="154"/>
      <c r="E23" s="154"/>
      <c r="F23" s="154"/>
      <c r="G23" s="154"/>
      <c r="H23" s="154"/>
      <c r="I23" s="154"/>
      <c r="J23" s="154"/>
    </row>
  </sheetData>
  <customSheetViews>
    <customSheetView guid="{5548FFB4-D490-49E1-BFE6-EDD52FAE47FE}" scale="80" showPageBreaks="1" fitToPage="1" printArea="1">
      <selection activeCell="E2" sqref="E2:J2"/>
      <pageMargins left="0.7" right="0.7" top="0.75" bottom="0.75" header="0.3" footer="0.3"/>
      <pageSetup paperSize="9" scale="68" orientation="landscape" verticalDpi="0" r:id="rId1"/>
    </customSheetView>
    <customSheetView guid="{A5A992E5-A774-408A-88E8-BC6D12B4DBBC}" scale="80" fitToPage="1">
      <selection activeCell="C2" sqref="C2:C3"/>
      <pageMargins left="0.7" right="0.7" top="0.75" bottom="0.75" header="0.3" footer="0.3"/>
      <pageSetup paperSize="9" scale="59" orientation="landscape" verticalDpi="0" r:id="rId2"/>
    </customSheetView>
  </customSheetViews>
  <mergeCells count="19">
    <mergeCell ref="B15:J23"/>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1" orientation="landscape"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2"/>
  <sheetViews>
    <sheetView zoomScale="80" zoomScaleNormal="80" workbookViewId="0">
      <selection activeCell="H4" sqref="H4"/>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49" t="s">
        <v>0</v>
      </c>
      <c r="C2" s="150" t="s">
        <v>170</v>
      </c>
      <c r="D2" s="24" t="s">
        <v>1</v>
      </c>
      <c r="E2" s="151" t="s">
        <v>90</v>
      </c>
      <c r="F2" s="151"/>
      <c r="G2" s="151"/>
      <c r="H2" s="151"/>
      <c r="I2" s="151"/>
      <c r="J2" s="151"/>
    </row>
    <row r="3" spans="2:10" ht="45" customHeight="1" x14ac:dyDescent="0.25">
      <c r="B3" s="149"/>
      <c r="C3" s="150"/>
      <c r="D3" s="24" t="s">
        <v>2</v>
      </c>
      <c r="E3" s="151" t="s">
        <v>77</v>
      </c>
      <c r="F3" s="151"/>
      <c r="G3" s="151"/>
      <c r="H3" s="151"/>
      <c r="I3" s="151"/>
      <c r="J3" s="151"/>
    </row>
    <row r="4" spans="2:10" ht="45" customHeight="1" x14ac:dyDescent="0.25">
      <c r="B4" s="23" t="s">
        <v>141</v>
      </c>
      <c r="C4" s="69">
        <v>43003</v>
      </c>
      <c r="D4" s="23" t="s">
        <v>3</v>
      </c>
      <c r="E4" s="26" t="s">
        <v>19</v>
      </c>
      <c r="F4" s="181" t="s">
        <v>109</v>
      </c>
      <c r="G4" s="24" t="s">
        <v>59</v>
      </c>
      <c r="H4" s="78">
        <v>823</v>
      </c>
      <c r="I4" s="23" t="s">
        <v>95</v>
      </c>
      <c r="J4" s="79">
        <v>13987</v>
      </c>
    </row>
    <row r="5" spans="2:10" ht="45" customHeight="1" x14ac:dyDescent="0.25">
      <c r="B5" s="23" t="s">
        <v>142</v>
      </c>
      <c r="C5" s="69">
        <v>2264141</v>
      </c>
      <c r="D5" s="24" t="s">
        <v>143</v>
      </c>
      <c r="E5" s="26" t="s">
        <v>21</v>
      </c>
      <c r="F5" s="182"/>
      <c r="G5" s="81" t="s">
        <v>60</v>
      </c>
      <c r="H5" s="78">
        <v>828</v>
      </c>
      <c r="I5" s="24" t="s">
        <v>96</v>
      </c>
      <c r="J5" s="79">
        <v>14073</v>
      </c>
    </row>
    <row r="6" spans="2:10" ht="30" customHeight="1" x14ac:dyDescent="0.25">
      <c r="B6" s="149" t="s">
        <v>14</v>
      </c>
      <c r="C6" s="149"/>
      <c r="D6" s="23"/>
      <c r="E6" s="23" t="s">
        <v>4</v>
      </c>
      <c r="F6" s="23" t="s">
        <v>69</v>
      </c>
      <c r="G6" s="23" t="s">
        <v>5</v>
      </c>
      <c r="H6" s="23" t="s">
        <v>6</v>
      </c>
      <c r="I6" s="23" t="s">
        <v>7</v>
      </c>
      <c r="J6" s="23" t="s">
        <v>8</v>
      </c>
    </row>
    <row r="7" spans="2:10" ht="30" customHeight="1" x14ac:dyDescent="0.25">
      <c r="B7" s="149"/>
      <c r="C7" s="149"/>
      <c r="D7" s="23" t="s">
        <v>9</v>
      </c>
      <c r="E7" s="60">
        <v>4</v>
      </c>
      <c r="F7" s="60">
        <v>4</v>
      </c>
      <c r="G7" s="60" t="s">
        <v>20</v>
      </c>
      <c r="H7" s="60">
        <f>E7*F7</f>
        <v>16</v>
      </c>
      <c r="I7" s="60">
        <f>IF(G7="Not Effective (x1)",E7*F7,IF(G7="Partially Effective (x0.8)",E7*F7*0.8, E7*F7*0.6))</f>
        <v>16</v>
      </c>
      <c r="J7" s="160" t="s">
        <v>117</v>
      </c>
    </row>
    <row r="8" spans="2:10" ht="30" customHeight="1" x14ac:dyDescent="0.25">
      <c r="B8" s="149"/>
      <c r="C8" s="149"/>
      <c r="D8" s="23" t="s">
        <v>10</v>
      </c>
      <c r="E8" s="60">
        <v>4</v>
      </c>
      <c r="F8" s="60">
        <v>4</v>
      </c>
      <c r="G8" s="26" t="s">
        <v>25</v>
      </c>
      <c r="H8" s="60">
        <f t="shared" ref="H8:H9" si="0">E8*F8</f>
        <v>16</v>
      </c>
      <c r="I8" s="60">
        <f t="shared" ref="I8:I9" si="1">IF(G8="Not Effective (x1)",E8*F8,IF(G8="Partially Effective (x0.8)",E8*F8*0.8, E8*F8*0.6))</f>
        <v>12.8</v>
      </c>
      <c r="J8" s="160"/>
    </row>
    <row r="9" spans="2:10" ht="30" customHeight="1" x14ac:dyDescent="0.25">
      <c r="B9" s="149"/>
      <c r="C9" s="149"/>
      <c r="D9" s="23" t="s">
        <v>11</v>
      </c>
      <c r="E9" s="60">
        <v>5</v>
      </c>
      <c r="F9" s="60">
        <v>5</v>
      </c>
      <c r="G9" s="60" t="s">
        <v>20</v>
      </c>
      <c r="H9" s="60">
        <f t="shared" si="0"/>
        <v>25</v>
      </c>
      <c r="I9" s="60">
        <f t="shared" si="1"/>
        <v>25</v>
      </c>
      <c r="J9" s="160"/>
    </row>
    <row r="10" spans="2:10" ht="30" customHeight="1" x14ac:dyDescent="0.25">
      <c r="B10" s="23" t="s">
        <v>12</v>
      </c>
      <c r="C10" s="66" t="s">
        <v>22</v>
      </c>
      <c r="D10" s="23" t="s">
        <v>138</v>
      </c>
      <c r="E10" s="155" t="s">
        <v>139</v>
      </c>
      <c r="F10" s="156"/>
      <c r="G10" s="149" t="s">
        <v>15</v>
      </c>
      <c r="H10" s="149"/>
      <c r="I10" s="150" t="s">
        <v>23</v>
      </c>
      <c r="J10" s="150"/>
    </row>
    <row r="11" spans="2:10" ht="45" customHeight="1" x14ac:dyDescent="0.25">
      <c r="B11" s="153" t="s">
        <v>13</v>
      </c>
      <c r="C11" s="153"/>
      <c r="D11" s="153" t="s">
        <v>41</v>
      </c>
      <c r="E11" s="153"/>
      <c r="F11" s="23" t="s">
        <v>16</v>
      </c>
      <c r="G11" s="149" t="s">
        <v>17</v>
      </c>
      <c r="H11" s="149"/>
      <c r="I11" s="149" t="s">
        <v>18</v>
      </c>
      <c r="J11" s="149"/>
    </row>
    <row r="12" spans="2:10" s="76" customFormat="1" ht="331.5" customHeight="1" x14ac:dyDescent="0.25">
      <c r="B12" s="157" t="s">
        <v>48</v>
      </c>
      <c r="C12" s="158"/>
      <c r="D12" s="161" t="s">
        <v>56</v>
      </c>
      <c r="E12" s="161"/>
      <c r="F12" s="28" t="s">
        <v>145</v>
      </c>
      <c r="G12" s="157" t="s">
        <v>120</v>
      </c>
      <c r="H12" s="158"/>
      <c r="I12" s="163" t="s">
        <v>93</v>
      </c>
      <c r="J12" s="164"/>
    </row>
    <row r="14" spans="2:10" x14ac:dyDescent="0.25">
      <c r="B14" s="68" t="s">
        <v>140</v>
      </c>
    </row>
    <row r="15" spans="2:10" x14ac:dyDescent="0.25">
      <c r="B15" s="154"/>
      <c r="C15" s="154"/>
      <c r="D15" s="154"/>
      <c r="E15" s="154"/>
      <c r="F15" s="154"/>
      <c r="G15" s="154"/>
      <c r="H15" s="154"/>
      <c r="I15" s="154"/>
      <c r="J15" s="154"/>
    </row>
    <row r="16" spans="2:10" x14ac:dyDescent="0.25">
      <c r="B16" s="154"/>
      <c r="C16" s="154"/>
      <c r="D16" s="154"/>
      <c r="E16" s="154"/>
      <c r="F16" s="154"/>
      <c r="G16" s="154"/>
      <c r="H16" s="154"/>
      <c r="I16" s="154"/>
      <c r="J16" s="154"/>
    </row>
    <row r="17" spans="2:10" x14ac:dyDescent="0.25">
      <c r="B17" s="154"/>
      <c r="C17" s="154"/>
      <c r="D17" s="154"/>
      <c r="E17" s="154"/>
      <c r="F17" s="154"/>
      <c r="G17" s="154"/>
      <c r="H17" s="154"/>
      <c r="I17" s="154"/>
      <c r="J17" s="154"/>
    </row>
    <row r="18" spans="2:10" x14ac:dyDescent="0.25">
      <c r="B18" s="154"/>
      <c r="C18" s="154"/>
      <c r="D18" s="154"/>
      <c r="E18" s="154"/>
      <c r="F18" s="154"/>
      <c r="G18" s="154"/>
      <c r="H18" s="154"/>
      <c r="I18" s="154"/>
      <c r="J18" s="154"/>
    </row>
    <row r="19" spans="2:10" x14ac:dyDescent="0.25">
      <c r="B19" s="154"/>
      <c r="C19" s="154"/>
      <c r="D19" s="154"/>
      <c r="E19" s="154"/>
      <c r="F19" s="154"/>
      <c r="G19" s="154"/>
      <c r="H19" s="154"/>
      <c r="I19" s="154"/>
      <c r="J19" s="154"/>
    </row>
    <row r="20" spans="2:10" x14ac:dyDescent="0.25">
      <c r="B20" s="154"/>
      <c r="C20" s="154"/>
      <c r="D20" s="154"/>
      <c r="E20" s="154"/>
      <c r="F20" s="154"/>
      <c r="G20" s="154"/>
      <c r="H20" s="154"/>
      <c r="I20" s="154"/>
      <c r="J20" s="154"/>
    </row>
    <row r="21" spans="2:10" x14ac:dyDescent="0.25">
      <c r="B21" s="154"/>
      <c r="C21" s="154"/>
      <c r="D21" s="154"/>
      <c r="E21" s="154"/>
      <c r="F21" s="154"/>
      <c r="G21" s="154"/>
      <c r="H21" s="154"/>
      <c r="I21" s="154"/>
      <c r="J21" s="154"/>
    </row>
    <row r="22" spans="2:10" x14ac:dyDescent="0.25">
      <c r="B22" s="154"/>
      <c r="C22" s="154"/>
      <c r="D22" s="154"/>
      <c r="E22" s="154"/>
      <c r="F22" s="154"/>
      <c r="G22" s="154"/>
      <c r="H22" s="154"/>
      <c r="I22" s="154"/>
      <c r="J22" s="154"/>
    </row>
  </sheetData>
  <customSheetViews>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1"/>
    </customSheetView>
    <customSheetView guid="{A5A992E5-A774-408A-88E8-BC6D12B4DBBC}" scale="80" fitToPage="1">
      <selection activeCell="C2" sqref="C2:C3"/>
      <pageMargins left="0.7" right="0.7" top="0.75" bottom="0.75" header="0.3" footer="0.3"/>
      <pageSetup paperSize="9" scale="66"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6"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Summary Log</vt: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016D - Site Specific CF</vt:lpstr>
      <vt:lpstr>017D - Standard CF</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lpstr>'016D - Site Specific CF'!Print_Area</vt:lpstr>
      <vt:lpstr>'017D - Standard CF'!Print_Area</vt:lpstr>
      <vt:lpstr>'Read Me First'!Print_Area</vt:lpstr>
      <vt:lpstr>'Summary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Vyas</dc:creator>
  <cp:lastModifiedBy>Nirav Vyas</cp:lastModifiedBy>
  <cp:lastPrinted>2017-10-19T14:50:17Z</cp:lastPrinted>
  <dcterms:created xsi:type="dcterms:W3CDTF">2015-06-05T18:17:20Z</dcterms:created>
  <dcterms:modified xsi:type="dcterms:W3CDTF">2018-09-05T15:02:00Z</dcterms:modified>
</cp:coreProperties>
</file>